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135" windowWidth="23250" windowHeight="9570"/>
  </bookViews>
  <sheets>
    <sheet name="선발인원" sheetId="1" r:id="rId1"/>
    <sheet name="사범대 여석산출" sheetId="2" r:id="rId2"/>
    <sheet name="2016전공배정 지원순위" sheetId="3" r:id="rId3"/>
    <sheet name="." sheetId="4" r:id="rId4"/>
  </sheets>
  <calcPr calcId="145621"/>
</workbook>
</file>

<file path=xl/calcChain.xml><?xml version="1.0" encoding="utf-8"?>
<calcChain xmlns="http://schemas.openxmlformats.org/spreadsheetml/2006/main">
  <c r="J8" i="4" l="1"/>
  <c r="F8" i="4"/>
  <c r="L8" i="4" s="1"/>
  <c r="M8" i="4" s="1"/>
  <c r="N8" i="4" s="1"/>
  <c r="J7" i="4"/>
  <c r="F7" i="4"/>
  <c r="J6" i="4"/>
  <c r="F6" i="4"/>
  <c r="L6" i="4" s="1"/>
  <c r="M6" i="4" s="1"/>
  <c r="N6" i="4" s="1"/>
  <c r="J14" i="4"/>
  <c r="F14" i="4"/>
  <c r="J13" i="4"/>
  <c r="F13" i="4"/>
  <c r="J12" i="4"/>
  <c r="F12" i="4"/>
  <c r="J17" i="4"/>
  <c r="F17" i="4"/>
  <c r="L17" i="4" s="1"/>
  <c r="M17" i="4" s="1"/>
  <c r="N17" i="4" s="1"/>
  <c r="J16" i="4"/>
  <c r="F16" i="4"/>
  <c r="J15" i="4"/>
  <c r="F15" i="4"/>
  <c r="J11" i="4"/>
  <c r="F11" i="4"/>
  <c r="J10" i="4"/>
  <c r="F10" i="4"/>
  <c r="J9" i="4"/>
  <c r="F9" i="4"/>
  <c r="L12" i="4" l="1"/>
  <c r="M12" i="4" s="1"/>
  <c r="N12" i="4" s="1"/>
  <c r="L7" i="4"/>
  <c r="M7" i="4" s="1"/>
  <c r="N7" i="4" s="1"/>
  <c r="L14" i="4"/>
  <c r="M14" i="4" s="1"/>
  <c r="N14" i="4" s="1"/>
  <c r="L13" i="4"/>
  <c r="M13" i="4" s="1"/>
  <c r="N13" i="4" s="1"/>
  <c r="L11" i="4"/>
  <c r="M11" i="4" s="1"/>
  <c r="N11" i="4" s="1"/>
  <c r="L9" i="4"/>
  <c r="M9" i="4" s="1"/>
  <c r="N9" i="4" s="1"/>
  <c r="L15" i="4"/>
  <c r="M15" i="4" s="1"/>
  <c r="N15" i="4" s="1"/>
  <c r="L10" i="4"/>
  <c r="M10" i="4" s="1"/>
  <c r="N10" i="4" s="1"/>
  <c r="L16" i="4"/>
  <c r="M16" i="4" s="1"/>
  <c r="N16" i="4" s="1"/>
  <c r="H46" i="1" l="1"/>
  <c r="E45" i="1" l="1"/>
  <c r="C45" i="1"/>
  <c r="E44" i="1"/>
  <c r="C44" i="1"/>
  <c r="E43" i="1"/>
  <c r="C43" i="1"/>
  <c r="E42" i="1"/>
  <c r="C42" i="1"/>
  <c r="E41" i="1"/>
  <c r="C41" i="1"/>
  <c r="E40" i="1"/>
  <c r="C40" i="1"/>
  <c r="C39" i="1"/>
  <c r="E38" i="1"/>
  <c r="C38" i="1"/>
  <c r="E37" i="1"/>
  <c r="C37" i="1"/>
  <c r="E36" i="1"/>
  <c r="C36" i="1"/>
  <c r="E35" i="1"/>
  <c r="C35" i="1"/>
  <c r="E34" i="1"/>
  <c r="C34" i="1"/>
  <c r="E33" i="1"/>
  <c r="C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4" i="1"/>
  <c r="H14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H4" i="1"/>
  <c r="E46" i="1"/>
  <c r="C46" i="1"/>
  <c r="K30" i="1"/>
  <c r="H30" i="1"/>
  <c r="E11" i="1"/>
  <c r="E10" i="1"/>
  <c r="E9" i="1"/>
  <c r="E8" i="1"/>
  <c r="E7" i="1"/>
  <c r="E6" i="1"/>
  <c r="E5" i="1"/>
  <c r="C5" i="1" l="1"/>
  <c r="C6" i="1"/>
  <c r="C7" i="1"/>
  <c r="C8" i="1"/>
  <c r="C9" i="1"/>
  <c r="C10" i="1"/>
  <c r="C11" i="1"/>
  <c r="C4" i="1"/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T36" i="2"/>
  <c r="S36" i="2"/>
  <c r="J36" i="2"/>
  <c r="I36" i="2"/>
  <c r="P35" i="2"/>
  <c r="M35" i="2"/>
  <c r="F35" i="2"/>
  <c r="G35" i="2" s="1"/>
  <c r="H35" i="2" s="1"/>
  <c r="P34" i="2"/>
  <c r="M34" i="2"/>
  <c r="F34" i="2"/>
  <c r="G34" i="2" s="1"/>
  <c r="H34" i="2" s="1"/>
  <c r="P33" i="2"/>
  <c r="M33" i="2"/>
  <c r="Q33" i="2" s="1"/>
  <c r="R33" i="2" s="1"/>
  <c r="F33" i="2"/>
  <c r="G33" i="2" s="1"/>
  <c r="H33" i="2" s="1"/>
  <c r="P32" i="2"/>
  <c r="M32" i="2"/>
  <c r="F32" i="2"/>
  <c r="G32" i="2" s="1"/>
  <c r="H32" i="2" s="1"/>
  <c r="P31" i="2"/>
  <c r="M31" i="2"/>
  <c r="F31" i="2"/>
  <c r="G31" i="2" s="1"/>
  <c r="H31" i="2" s="1"/>
  <c r="P30" i="2"/>
  <c r="M30" i="2"/>
  <c r="F30" i="2"/>
  <c r="G30" i="2" s="1"/>
  <c r="H30" i="2" s="1"/>
  <c r="P29" i="2"/>
  <c r="M29" i="2"/>
  <c r="Q29" i="2" s="1"/>
  <c r="R29" i="2" s="1"/>
  <c r="F29" i="2"/>
  <c r="G29" i="2" s="1"/>
  <c r="H29" i="2" s="1"/>
  <c r="P28" i="2"/>
  <c r="M28" i="2"/>
  <c r="F28" i="2"/>
  <c r="G28" i="2" s="1"/>
  <c r="H28" i="2" s="1"/>
  <c r="P27" i="2"/>
  <c r="M27" i="2"/>
  <c r="F27" i="2"/>
  <c r="G27" i="2" s="1"/>
  <c r="H27" i="2" s="1"/>
  <c r="P26" i="2"/>
  <c r="M26" i="2"/>
  <c r="F26" i="2"/>
  <c r="G26" i="2" s="1"/>
  <c r="H26" i="2" s="1"/>
  <c r="P25" i="2"/>
  <c r="M25" i="2"/>
  <c r="F25" i="2"/>
  <c r="G25" i="2" s="1"/>
  <c r="H25" i="2" s="1"/>
  <c r="P24" i="2"/>
  <c r="M24" i="2"/>
  <c r="F24" i="2"/>
  <c r="G24" i="2" s="1"/>
  <c r="H24" i="2" s="1"/>
  <c r="P23" i="2"/>
  <c r="M23" i="2"/>
  <c r="F23" i="2"/>
  <c r="G23" i="2" s="1"/>
  <c r="H23" i="2" s="1"/>
  <c r="P22" i="2"/>
  <c r="M22" i="2"/>
  <c r="F22" i="2"/>
  <c r="G22" i="2" s="1"/>
  <c r="H22" i="2" s="1"/>
  <c r="H36" i="2" s="1"/>
  <c r="K46" i="1"/>
  <c r="Q23" i="2" l="1"/>
  <c r="R23" i="2" s="1"/>
  <c r="Q31" i="2"/>
  <c r="R31" i="2" s="1"/>
  <c r="Q28" i="2"/>
  <c r="R28" i="2" s="1"/>
  <c r="Q25" i="2"/>
  <c r="R25" i="2" s="1"/>
  <c r="Q24" i="2"/>
  <c r="R24" i="2" s="1"/>
  <c r="Q35" i="2"/>
  <c r="R35" i="2" s="1"/>
  <c r="Q27" i="2"/>
  <c r="R27" i="2" s="1"/>
  <c r="Q32" i="2"/>
  <c r="R32" i="2" s="1"/>
  <c r="Q22" i="2"/>
  <c r="R22" i="2" s="1"/>
  <c r="Q30" i="2"/>
  <c r="R30" i="2" s="1"/>
  <c r="Q26" i="2"/>
  <c r="R26" i="2" s="1"/>
  <c r="Q34" i="2"/>
  <c r="R34" i="2" s="1"/>
  <c r="R36" i="2" l="1"/>
  <c r="T21" i="2"/>
  <c r="S21" i="2"/>
  <c r="J21" i="2"/>
  <c r="I21" i="2"/>
  <c r="P20" i="2"/>
  <c r="M20" i="2"/>
  <c r="G20" i="2"/>
  <c r="H20" i="2" s="1"/>
  <c r="P19" i="2"/>
  <c r="M19" i="2"/>
  <c r="G19" i="2"/>
  <c r="H19" i="2" s="1"/>
  <c r="P18" i="2"/>
  <c r="M18" i="2"/>
  <c r="G18" i="2"/>
  <c r="H18" i="2" s="1"/>
  <c r="P17" i="2"/>
  <c r="M17" i="2"/>
  <c r="G17" i="2"/>
  <c r="H17" i="2" s="1"/>
  <c r="P16" i="2"/>
  <c r="M16" i="2"/>
  <c r="G16" i="2"/>
  <c r="H16" i="2" s="1"/>
  <c r="P15" i="2"/>
  <c r="M15" i="2"/>
  <c r="G15" i="2"/>
  <c r="H15" i="2" s="1"/>
  <c r="P14" i="2"/>
  <c r="M14" i="2"/>
  <c r="G14" i="2"/>
  <c r="H14" i="2" s="1"/>
  <c r="P13" i="2"/>
  <c r="M13" i="2"/>
  <c r="G13" i="2"/>
  <c r="H13" i="2" s="1"/>
  <c r="P12" i="2"/>
  <c r="M12" i="2"/>
  <c r="G12" i="2"/>
  <c r="H12" i="2" s="1"/>
  <c r="P11" i="2"/>
  <c r="M11" i="2"/>
  <c r="G11" i="2"/>
  <c r="H11" i="2" s="1"/>
  <c r="P10" i="2"/>
  <c r="M10" i="2"/>
  <c r="G10" i="2"/>
  <c r="H10" i="2" s="1"/>
  <c r="P9" i="2"/>
  <c r="M9" i="2"/>
  <c r="G9" i="2"/>
  <c r="H9" i="2" s="1"/>
  <c r="P8" i="2"/>
  <c r="M8" i="2"/>
  <c r="G8" i="2"/>
  <c r="H8" i="2" s="1"/>
  <c r="P7" i="2"/>
  <c r="M7" i="2"/>
  <c r="G7" i="2"/>
  <c r="H7" i="2" s="1"/>
  <c r="H9" i="3"/>
  <c r="H12" i="3"/>
  <c r="H11" i="3"/>
  <c r="H10" i="3"/>
  <c r="H8" i="3"/>
  <c r="H7" i="3"/>
  <c r="H6" i="3"/>
  <c r="H5" i="3"/>
  <c r="H4" i="3"/>
  <c r="H21" i="2" l="1"/>
  <c r="Q20" i="2"/>
  <c r="R20" i="2" s="1"/>
  <c r="Q10" i="2"/>
  <c r="R10" i="2" s="1"/>
  <c r="Q18" i="2"/>
  <c r="R18" i="2" s="1"/>
  <c r="Q12" i="2"/>
  <c r="R12" i="2" s="1"/>
  <c r="Q9" i="2"/>
  <c r="R9" i="2" s="1"/>
  <c r="Q17" i="2"/>
  <c r="R17" i="2" s="1"/>
  <c r="Q7" i="2"/>
  <c r="R7" i="2" s="1"/>
  <c r="Q14" i="2"/>
  <c r="R14" i="2" s="1"/>
  <c r="Q15" i="2"/>
  <c r="R15" i="2" s="1"/>
  <c r="Q19" i="2"/>
  <c r="R19" i="2" s="1"/>
  <c r="Q13" i="2"/>
  <c r="R13" i="2" s="1"/>
  <c r="Q16" i="2"/>
  <c r="R16" i="2" s="1"/>
  <c r="Q8" i="2"/>
  <c r="R8" i="2" s="1"/>
  <c r="Q11" i="2"/>
  <c r="R11" i="2" s="1"/>
  <c r="R21" i="2" l="1"/>
</calcChain>
</file>

<file path=xl/sharedStrings.xml><?xml version="1.0" encoding="utf-8"?>
<sst xmlns="http://schemas.openxmlformats.org/spreadsheetml/2006/main" count="223" uniqueCount="184">
  <si>
    <t>법학부(공법학전공)</t>
  </si>
  <si>
    <t>법학부(사법학전공)</t>
  </si>
  <si>
    <t>법학부(공공안전법학전공)</t>
  </si>
  <si>
    <t>생명환경학부(식품환경안전학전공)</t>
  </si>
  <si>
    <t>생명환경학부(바이오산업학전공)</t>
  </si>
  <si>
    <t>학과(부)명</t>
    <phoneticPr fontId="1" type="noConversion"/>
  </si>
  <si>
    <t>모집정원</t>
    <phoneticPr fontId="1" type="noConversion"/>
  </si>
  <si>
    <t>중국어중국학과</t>
    <phoneticPr fontId="1" type="noConversion"/>
  </si>
  <si>
    <t>일본어일본학과</t>
    <phoneticPr fontId="1" type="noConversion"/>
  </si>
  <si>
    <t>토목공학과</t>
    <phoneticPr fontId="1" type="noConversion"/>
  </si>
  <si>
    <t>러시아어러시아학과</t>
    <phoneticPr fontId="1" type="noConversion"/>
  </si>
  <si>
    <t>환경공학과</t>
    <phoneticPr fontId="1" type="noConversion"/>
  </si>
  <si>
    <t>영어영문학과</t>
    <phoneticPr fontId="1" type="noConversion"/>
  </si>
  <si>
    <t>불어불문학과</t>
    <phoneticPr fontId="1" type="noConversion"/>
  </si>
  <si>
    <t>체육학과</t>
    <phoneticPr fontId="1" type="noConversion"/>
  </si>
  <si>
    <t>식품공학과</t>
    <phoneticPr fontId="1" type="noConversion"/>
  </si>
  <si>
    <t>스포츠레저학과</t>
    <phoneticPr fontId="1" type="noConversion"/>
  </si>
  <si>
    <t>건강증진학과</t>
    <phoneticPr fontId="1" type="noConversion"/>
  </si>
  <si>
    <t>생명공학과</t>
    <phoneticPr fontId="1" type="noConversion"/>
  </si>
  <si>
    <t>화학공학과</t>
    <phoneticPr fontId="1" type="noConversion"/>
  </si>
  <si>
    <t>조경학과</t>
    <phoneticPr fontId="1" type="noConversion"/>
  </si>
  <si>
    <t>정보통신공학부(통신공학전공)</t>
    <phoneticPr fontId="1" type="noConversion"/>
  </si>
  <si>
    <t>정보통신공학부(멀티미디어공학전공)</t>
    <phoneticPr fontId="1" type="noConversion"/>
  </si>
  <si>
    <t>경찰행정학과</t>
    <phoneticPr fontId="1" type="noConversion"/>
  </si>
  <si>
    <t>정보통신공학부(임베디드시스템공학전공)</t>
    <phoneticPr fontId="1" type="noConversion"/>
  </si>
  <si>
    <t>도시행정학과</t>
    <phoneticPr fontId="1" type="noConversion"/>
  </si>
  <si>
    <t>원예학과</t>
    <phoneticPr fontId="1" type="noConversion"/>
  </si>
  <si>
    <t>부동산학과</t>
    <phoneticPr fontId="1" type="noConversion"/>
  </si>
  <si>
    <t>생명환경학부(바이오산업학전공)</t>
    <phoneticPr fontId="1" type="noConversion"/>
  </si>
  <si>
    <t>경제학과</t>
    <phoneticPr fontId="1" type="noConversion"/>
  </si>
  <si>
    <t>생명환경학부(식품환경안전학전공)</t>
    <phoneticPr fontId="1" type="noConversion"/>
  </si>
  <si>
    <t>동물자원학과</t>
    <phoneticPr fontId="1" type="noConversion"/>
  </si>
  <si>
    <t>산림자원학과</t>
    <phoneticPr fontId="1" type="noConversion"/>
  </si>
  <si>
    <t>경영학과</t>
    <phoneticPr fontId="1" type="noConversion"/>
  </si>
  <si>
    <t>시각디자인학과</t>
    <phoneticPr fontId="1" type="noConversion"/>
  </si>
  <si>
    <t>영상애니메이션디자인학과</t>
    <phoneticPr fontId="1" type="noConversion"/>
  </si>
  <si>
    <t>금융보험학과</t>
    <phoneticPr fontId="1" type="noConversion"/>
  </si>
  <si>
    <t>산업디자인학과</t>
    <phoneticPr fontId="1" type="noConversion"/>
  </si>
  <si>
    <t>관광경영학과</t>
    <phoneticPr fontId="1" type="noConversion"/>
  </si>
  <si>
    <t>생활조형디자인학과</t>
    <phoneticPr fontId="1" type="noConversion"/>
  </si>
  <si>
    <t>호텔관광학과</t>
    <phoneticPr fontId="1" type="noConversion"/>
  </si>
  <si>
    <t>패션디자인학과</t>
    <phoneticPr fontId="1" type="noConversion"/>
  </si>
  <si>
    <t>실내건축디자인학과</t>
    <phoneticPr fontId="1" type="noConversion"/>
  </si>
  <si>
    <t>국어교육과</t>
    <phoneticPr fontId="1" type="noConversion"/>
  </si>
  <si>
    <t>영어교육과</t>
    <phoneticPr fontId="1" type="noConversion"/>
  </si>
  <si>
    <t>역사교육과</t>
    <phoneticPr fontId="1" type="noConversion"/>
  </si>
  <si>
    <t>가정복지학과</t>
    <phoneticPr fontId="1" type="noConversion"/>
  </si>
  <si>
    <t>일반사회교육과</t>
    <phoneticPr fontId="1" type="noConversion"/>
  </si>
  <si>
    <t>국제관계학과</t>
    <phoneticPr fontId="1" type="noConversion"/>
  </si>
  <si>
    <t>지리교육과</t>
    <phoneticPr fontId="1" type="noConversion"/>
  </si>
  <si>
    <t>사회학과</t>
    <phoneticPr fontId="1" type="noConversion"/>
  </si>
  <si>
    <t>신문방송학과</t>
    <phoneticPr fontId="1" type="noConversion"/>
  </si>
  <si>
    <t>특수교육과</t>
    <phoneticPr fontId="1" type="noConversion"/>
  </si>
  <si>
    <t>문헌정보학과</t>
    <phoneticPr fontId="1" type="noConversion"/>
  </si>
  <si>
    <t>초등특수교육과</t>
    <phoneticPr fontId="1" type="noConversion"/>
  </si>
  <si>
    <t>심리학과</t>
    <phoneticPr fontId="1" type="noConversion"/>
  </si>
  <si>
    <t>유아특수교육과</t>
    <phoneticPr fontId="1" type="noConversion"/>
  </si>
  <si>
    <t>수학과</t>
    <phoneticPr fontId="1" type="noConversion"/>
  </si>
  <si>
    <t>수학교육과</t>
    <phoneticPr fontId="1" type="noConversion"/>
  </si>
  <si>
    <t>전산통계학과</t>
    <phoneticPr fontId="1" type="noConversion"/>
  </si>
  <si>
    <t>과학교육학부(물리교육전공)</t>
    <phoneticPr fontId="1" type="noConversion"/>
  </si>
  <si>
    <t>과학교육학부(화학교육전공)</t>
    <phoneticPr fontId="1" type="noConversion"/>
  </si>
  <si>
    <t>과학교육학부(생물교육전공)</t>
    <phoneticPr fontId="1" type="noConversion"/>
  </si>
  <si>
    <t>생명과학과</t>
    <phoneticPr fontId="1" type="noConversion"/>
  </si>
  <si>
    <t>직업재활학과</t>
    <phoneticPr fontId="1" type="noConversion"/>
  </si>
  <si>
    <t>언어치료학과</t>
    <phoneticPr fontId="1" type="noConversion"/>
  </si>
  <si>
    <t>재활심리학과</t>
    <phoneticPr fontId="1" type="noConversion"/>
  </si>
  <si>
    <t>재활공학과</t>
    <phoneticPr fontId="1" type="noConversion"/>
  </si>
  <si>
    <t>대학</t>
  </si>
  <si>
    <t>학부(전공)</t>
    <phoneticPr fontId="1" type="noConversion"/>
  </si>
  <si>
    <t>일반학과</t>
    <phoneticPr fontId="1" type="noConversion"/>
  </si>
  <si>
    <t>전공배정
신청총계</t>
    <phoneticPr fontId="1" type="noConversion"/>
  </si>
  <si>
    <t>순위</t>
    <phoneticPr fontId="1" type="noConversion"/>
  </si>
  <si>
    <t>신청 
인원</t>
    <phoneticPr fontId="1" type="noConversion"/>
  </si>
  <si>
    <t>미신청 
인원</t>
    <phoneticPr fontId="1" type="noConversion"/>
  </si>
  <si>
    <t>최종 결과</t>
  </si>
  <si>
    <t>신청
인원</t>
    <phoneticPr fontId="9" type="noConversion"/>
  </si>
  <si>
    <t>최종 
전공배정 인원</t>
    <phoneticPr fontId="9" type="noConversion"/>
  </si>
  <si>
    <t>법과대학</t>
  </si>
  <si>
    <t>경상대학</t>
  </si>
  <si>
    <t>회계·세무학부(회계학전공)</t>
  </si>
  <si>
    <t>회계·세무학부(세무학전공)</t>
  </si>
  <si>
    <t>컴퓨터·IT공학부(전산공학전공)</t>
  </si>
  <si>
    <t>컴퓨터·IT공학부(정보공학전공)</t>
  </si>
  <si>
    <t>생명환경대학</t>
  </si>
  <si>
    <t>&lt;선발인원 산정원칙&gt;</t>
    <phoneticPr fontId="1" type="noConversion"/>
  </si>
  <si>
    <t>유아교육과</t>
    <phoneticPr fontId="1" type="noConversion"/>
  </si>
  <si>
    <t>사회복지학과</t>
    <phoneticPr fontId="1" type="noConversion"/>
  </si>
  <si>
    <t>기계·자동차공학부(자동차공학전공)</t>
    <phoneticPr fontId="1" type="noConversion"/>
  </si>
  <si>
    <t>기계·자동차공학부(기계공학전공)</t>
    <phoneticPr fontId="1" type="noConversion"/>
  </si>
  <si>
    <t>-</t>
    <phoneticPr fontId="1" type="noConversion"/>
  </si>
  <si>
    <t>전과 선발 여석 계</t>
    <phoneticPr fontId="1" type="noConversion"/>
  </si>
  <si>
    <t>국어교육과</t>
  </si>
  <si>
    <t>영어교육과</t>
  </si>
  <si>
    <t>역사교육과</t>
  </si>
  <si>
    <t>일반사회교육과</t>
  </si>
  <si>
    <t>지리교육과</t>
  </si>
  <si>
    <t>유아교육과</t>
  </si>
  <si>
    <t>특수교육과</t>
  </si>
  <si>
    <t>초등특수교육과</t>
  </si>
  <si>
    <t>유아특수교육과</t>
  </si>
  <si>
    <t>수학교육과</t>
  </si>
  <si>
    <t>전자전기공학부(전자공학전공)</t>
    <phoneticPr fontId="1" type="noConversion"/>
  </si>
  <si>
    <t>전자전기공학부(전자제어공학전공)</t>
    <phoneticPr fontId="1" type="noConversion"/>
  </si>
  <si>
    <t>정보통신대학</t>
    <phoneticPr fontId="1" type="noConversion"/>
  </si>
  <si>
    <t>* 교원양성기관 정원(외) 운영규정 변경안내에 근거하여 산출함(2012.11.30 교육인적자원부 교원양성연수팀)</t>
    <phoneticPr fontId="1" type="noConversion"/>
  </si>
  <si>
    <t>입학
년도</t>
    <phoneticPr fontId="1" type="noConversion"/>
  </si>
  <si>
    <t>전공</t>
  </si>
  <si>
    <t>(입학정원-재적생)=정원내 여석</t>
    <phoneticPr fontId="1" type="noConversion"/>
  </si>
  <si>
    <t>(입학정원*0.1)-재적생=정원외 여석</t>
    <phoneticPr fontId="1" type="noConversion"/>
  </si>
  <si>
    <t>입학정원</t>
    <phoneticPr fontId="1" type="noConversion"/>
  </si>
  <si>
    <t>재학</t>
  </si>
  <si>
    <t>휴학</t>
  </si>
  <si>
    <t>재적</t>
    <phoneticPr fontId="1" type="noConversion"/>
  </si>
  <si>
    <t>입학정원-재적생수</t>
    <phoneticPr fontId="1" type="noConversion"/>
  </si>
  <si>
    <t>산출여석</t>
    <phoneticPr fontId="1" type="noConversion"/>
  </si>
  <si>
    <t>전과여석</t>
    <phoneticPr fontId="1" type="noConversion"/>
  </si>
  <si>
    <t>편입학여석</t>
    <phoneticPr fontId="1" type="noConversion"/>
  </si>
  <si>
    <t>입학정원의 10%</t>
    <phoneticPr fontId="1" type="noConversion"/>
  </si>
  <si>
    <t>과학교육학부(물리교육전공)</t>
  </si>
  <si>
    <t>과학교육학부(화학교육전공)</t>
  </si>
  <si>
    <t>과학교육학부(생물교육전공)</t>
  </si>
  <si>
    <t>&lt;사범대학 선발인원 산정방법&gt;</t>
    <phoneticPr fontId="1" type="noConversion"/>
  </si>
  <si>
    <t xml:space="preserve"> - 정원내 : 승인정원 결원시 충원 가능</t>
    <phoneticPr fontId="1" type="noConversion"/>
  </si>
  <si>
    <t xml:space="preserve">            : 순수외국인의 경우 추가 10% 가능 / 장애인은 정원 외 입학제한선 10% 관계없이 선발 가능</t>
  </si>
  <si>
    <t>사범대학</t>
    <phoneticPr fontId="1" type="noConversion"/>
  </si>
  <si>
    <t>정원내</t>
    <phoneticPr fontId="1" type="noConversion"/>
  </si>
  <si>
    <t>정원외</t>
    <phoneticPr fontId="1" type="noConversion"/>
  </si>
  <si>
    <t>* 2013학년도 입학자의 모집정원 및 재적인원을 기준으로 함</t>
    <phoneticPr fontId="1" type="noConversion"/>
  </si>
  <si>
    <t xml:space="preserve"> - 정원외 : 정원외 인원에 대해 총 10% 범위에서 승인(10%산정시 소수점 이하는 각각 버림)</t>
    <phoneticPr fontId="1" type="noConversion"/>
  </si>
  <si>
    <t>행정학과</t>
    <phoneticPr fontId="1" type="noConversion"/>
  </si>
  <si>
    <t>무역학과</t>
    <phoneticPr fontId="1" type="noConversion"/>
  </si>
  <si>
    <t>회계학과</t>
    <phoneticPr fontId="1" type="noConversion"/>
  </si>
  <si>
    <t>건축공학과</t>
    <phoneticPr fontId="1" type="noConversion"/>
  </si>
  <si>
    <t>2015학년도
모집정원</t>
    <phoneticPr fontId="1" type="noConversion"/>
  </si>
  <si>
    <t>2학기생
선발인원</t>
  </si>
  <si>
    <t>2학기생
선발인원</t>
    <phoneticPr fontId="1" type="noConversion"/>
  </si>
  <si>
    <t>4학기생
선발인원</t>
  </si>
  <si>
    <t>4학기생
선발인원</t>
    <phoneticPr fontId="1" type="noConversion"/>
  </si>
  <si>
    <t>과학교육학부(지구과학교육전공)</t>
    <phoneticPr fontId="1" type="noConversion"/>
  </si>
  <si>
    <t>지구과학교육전공</t>
    <phoneticPr fontId="1" type="noConversion"/>
  </si>
  <si>
    <t>2015학년도
모집정원</t>
    <phoneticPr fontId="1" type="noConversion"/>
  </si>
  <si>
    <t>2016학년도
모집정원</t>
    <phoneticPr fontId="1" type="noConversion"/>
  </si>
  <si>
    <t>2016학년도
모집정원</t>
    <phoneticPr fontId="1" type="noConversion"/>
  </si>
  <si>
    <t>한국어문학·문화학과</t>
    <phoneticPr fontId="1" type="noConversion"/>
  </si>
  <si>
    <t>1. 2015학년도 모집단위별 입학정원의 10%이내(2학기차 재학생), 2014학년도 모집단위별 입학정원의 10% 이내(4학기차 재학생)</t>
    <phoneticPr fontId="1" type="noConversion"/>
  </si>
  <si>
    <t>2. 입학당시 학부로 모집하여 학과(전공) 배정한 경우 학부모집단위별 입학정원의 15%에서 모집단위내의 개설 학과(전공)수로 나눔</t>
    <phoneticPr fontId="1" type="noConversion"/>
  </si>
  <si>
    <t xml:space="preserve">   - "2번"값이 개설 학과(전공)의 1/n값이 안될 경우 전공배정시 지원순위가 높은 학과(전공)에 인원수를 추가 배정함.</t>
    <phoneticPr fontId="1" type="noConversion"/>
  </si>
  <si>
    <t>법과대학(공법학전공)</t>
    <phoneticPr fontId="1" type="noConversion"/>
  </si>
  <si>
    <t>법과대학(사법학전공)</t>
    <phoneticPr fontId="1" type="noConversion"/>
  </si>
  <si>
    <t>법과대학(공공안전법학전공)</t>
    <phoneticPr fontId="1" type="noConversion"/>
  </si>
  <si>
    <t>산업복지학과</t>
    <phoneticPr fontId="1" type="noConversion"/>
  </si>
  <si>
    <t>현대미술과</t>
    <phoneticPr fontId="1" type="noConversion"/>
  </si>
  <si>
    <t>화학·응용화학과</t>
    <phoneticPr fontId="1" type="noConversion"/>
  </si>
  <si>
    <t>지역사회개발·복지학과</t>
    <phoneticPr fontId="1" type="noConversion"/>
  </si>
  <si>
    <t>도시·지역계획학과</t>
    <phoneticPr fontId="1" type="noConversion"/>
  </si>
  <si>
    <t>컴퓨터·IT공학부(전산공학전공)</t>
    <phoneticPr fontId="1" type="noConversion"/>
  </si>
  <si>
    <t>컴퓨터·IT공학부(정보공학전공)</t>
    <phoneticPr fontId="1" type="noConversion"/>
  </si>
  <si>
    <t>* 작성기준일 : 2016.11.07</t>
    <phoneticPr fontId="1" type="noConversion"/>
  </si>
  <si>
    <t>2016학년도 전공 배정 지원 순위 현황(2017학년도 전과 선발인원 참고용)</t>
    <phoneticPr fontId="1" type="noConversion"/>
  </si>
  <si>
    <t>창조융합학부</t>
    <phoneticPr fontId="1" type="noConversion"/>
  </si>
  <si>
    <t>* 정원내외 재적생이 모집정원보다 적을 경우에만 선발함.</t>
    <phoneticPr fontId="1" type="noConversion"/>
  </si>
  <si>
    <t>입학
년도</t>
    <phoneticPr fontId="1" type="noConversion"/>
  </si>
  <si>
    <t>모집
정원</t>
    <phoneticPr fontId="1" type="noConversion"/>
  </si>
  <si>
    <t>정원내</t>
    <phoneticPr fontId="1" type="noConversion"/>
  </si>
  <si>
    <t>정원외</t>
    <phoneticPr fontId="1" type="noConversion"/>
  </si>
  <si>
    <t>재적계</t>
    <phoneticPr fontId="1" type="noConversion"/>
  </si>
  <si>
    <t>모집정원
-재적계</t>
    <phoneticPr fontId="1" type="noConversion"/>
  </si>
  <si>
    <t>여석산출</t>
    <phoneticPr fontId="1" type="noConversion"/>
  </si>
  <si>
    <t>재적</t>
    <phoneticPr fontId="1" type="noConversion"/>
  </si>
  <si>
    <t>제적</t>
    <phoneticPr fontId="1" type="noConversion"/>
  </si>
  <si>
    <t>재학</t>
    <phoneticPr fontId="1" type="noConversion"/>
  </si>
  <si>
    <t>휴학</t>
    <phoneticPr fontId="1" type="noConversion"/>
  </si>
  <si>
    <t>물리치료학과</t>
  </si>
  <si>
    <t>작업치료학과</t>
  </si>
  <si>
    <t>간호학과</t>
  </si>
  <si>
    <t>작업치료학과</t>
    <phoneticPr fontId="1" type="noConversion"/>
  </si>
  <si>
    <t>간호학과</t>
    <phoneticPr fontId="1" type="noConversion"/>
  </si>
  <si>
    <t>2017학년도 제1학기 사범대학 전과 여석 산출 판단 근거 자료</t>
    <phoneticPr fontId="1" type="noConversion"/>
  </si>
  <si>
    <t>2017학년도 제1학기 전과 선발 학과(전공) 및 인원</t>
    <phoneticPr fontId="1" type="noConversion"/>
  </si>
  <si>
    <t>* 작성기준일 : 2016.11.7 재적생 현황 기준</t>
    <phoneticPr fontId="1" type="noConversion"/>
  </si>
  <si>
    <t>2017학년도 제1학기 의료관련학과 전과전형 여석 산출 판단 근거 자료</t>
    <phoneticPr fontId="1" type="noConversion"/>
  </si>
  <si>
    <t>미선발</t>
    <phoneticPr fontId="1" type="noConversion"/>
  </si>
  <si>
    <t>식품영양학과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</si>
</sst>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5"/>
      <color theme="1"/>
      <name val="휴먼모음T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41" applyNumberFormat="0" applyAlignment="0" applyProtection="0">
      <alignment vertical="center"/>
    </xf>
    <xf numFmtId="0" fontId="23" fillId="14" borderId="42" applyNumberFormat="0" applyAlignment="0" applyProtection="0">
      <alignment vertical="center"/>
    </xf>
    <xf numFmtId="0" fontId="24" fillId="14" borderId="41" applyNumberFormat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15" borderId="4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6" borderId="4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6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10" fillId="3" borderId="5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1" xfId="0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10" xfId="0" applyFill="1" applyBorder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0" borderId="12" xfId="0" applyBorder="1">
      <alignment vertical="center"/>
    </xf>
    <xf numFmtId="0" fontId="0" fillId="2" borderId="12" xfId="0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5" xfId="0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2" borderId="5" xfId="0" applyFill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6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6" borderId="22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6" borderId="0" xfId="0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22" xfId="0" applyFont="1" applyFill="1" applyBorder="1">
      <alignment vertical="center"/>
    </xf>
    <xf numFmtId="0" fontId="3" fillId="6" borderId="24" xfId="0" applyFont="1" applyFill="1" applyBorder="1">
      <alignment vertical="center"/>
    </xf>
    <xf numFmtId="0" fontId="3" fillId="0" borderId="25" xfId="0" applyFont="1" applyBorder="1">
      <alignment vertical="center"/>
    </xf>
    <xf numFmtId="0" fontId="3" fillId="6" borderId="25" xfId="0" applyFont="1" applyFill="1" applyBorder="1">
      <alignment vertical="center"/>
    </xf>
    <xf numFmtId="0" fontId="3" fillId="0" borderId="26" xfId="0" applyFont="1" applyBorder="1">
      <alignment vertical="center"/>
    </xf>
    <xf numFmtId="0" fontId="3" fillId="0" borderId="24" xfId="0" applyFont="1" applyFill="1" applyBorder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6" borderId="13" xfId="0" applyFont="1" applyFill="1" applyBorder="1">
      <alignment vertical="center"/>
    </xf>
    <xf numFmtId="0" fontId="3" fillId="8" borderId="34" xfId="0" applyFont="1" applyFill="1" applyBorder="1">
      <alignment vertical="center"/>
    </xf>
    <xf numFmtId="0" fontId="3" fillId="8" borderId="35" xfId="0" applyFont="1" applyFill="1" applyBorder="1">
      <alignment vertical="center"/>
    </xf>
    <xf numFmtId="0" fontId="3" fillId="8" borderId="31" xfId="0" applyFont="1" applyFill="1" applyBorder="1">
      <alignment vertical="center"/>
    </xf>
    <xf numFmtId="0" fontId="3" fillId="8" borderId="32" xfId="0" applyFont="1" applyFill="1" applyBorder="1">
      <alignment vertical="center"/>
    </xf>
    <xf numFmtId="0" fontId="3" fillId="8" borderId="33" xfId="0" applyFont="1" applyFill="1" applyBorder="1">
      <alignment vertical="center"/>
    </xf>
    <xf numFmtId="0" fontId="4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3" fillId="6" borderId="7" xfId="0" applyFont="1" applyFill="1" applyBorder="1">
      <alignment vertical="center"/>
    </xf>
    <xf numFmtId="0" fontId="3" fillId="0" borderId="36" xfId="0" applyFont="1" applyBorder="1">
      <alignment vertical="center"/>
    </xf>
    <xf numFmtId="0" fontId="3" fillId="8" borderId="37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7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4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9" borderId="13" xfId="0" applyFont="1" applyFill="1" applyBorder="1" applyAlignment="1">
      <alignment vertical="center"/>
    </xf>
    <xf numFmtId="0" fontId="4" fillId="9" borderId="27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4" borderId="30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8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30" xfId="0" applyFont="1" applyBorder="1">
      <alignment vertical="center"/>
    </xf>
    <xf numFmtId="0" fontId="3" fillId="6" borderId="19" xfId="0" applyFont="1" applyFill="1" applyBorder="1">
      <alignment vertical="center"/>
    </xf>
    <xf numFmtId="0" fontId="3" fillId="0" borderId="20" xfId="0" applyFont="1" applyBorder="1">
      <alignment vertical="center"/>
    </xf>
    <xf numFmtId="0" fontId="3" fillId="6" borderId="20" xfId="0" applyFont="1" applyFill="1" applyBorder="1">
      <alignment vertical="center"/>
    </xf>
    <xf numFmtId="0" fontId="3" fillId="8" borderId="47" xfId="0" applyFont="1" applyFill="1" applyBorder="1">
      <alignment vertical="center"/>
    </xf>
    <xf numFmtId="0" fontId="3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3" fillId="0" borderId="19" xfId="0" applyFont="1" applyFill="1" applyBorder="1">
      <alignment vertical="center"/>
    </xf>
    <xf numFmtId="0" fontId="3" fillId="8" borderId="4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25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" fontId="2" fillId="4" borderId="30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0" xfId="0" applyFont="1" applyFill="1" applyBorder="1" applyAlignment="1">
      <alignment vertical="center"/>
    </xf>
    <xf numFmtId="0" fontId="2" fillId="0" borderId="25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41" borderId="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41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41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41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41" borderId="1" xfId="0" applyFont="1" applyFill="1" applyBorder="1" applyAlignment="1">
      <alignment horizontal="center" vertical="center"/>
    </xf>
    <xf numFmtId="0" fontId="3" fillId="41" borderId="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41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41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workbookViewId="0">
      <selection sqref="A1:L1"/>
    </sheetView>
  </sheetViews>
  <sheetFormatPr defaultRowHeight="13.5" x14ac:dyDescent="0.3"/>
  <cols>
    <col min="1" max="1" width="27" style="1" customWidth="1"/>
    <col min="2" max="2" width="9.5" style="3" customWidth="1"/>
    <col min="3" max="3" width="7.625" style="3" customWidth="1"/>
    <col min="4" max="4" width="9.5" style="3" customWidth="1"/>
    <col min="5" max="5" width="7.625" style="3" customWidth="1"/>
    <col min="6" max="6" width="30.875" style="3" customWidth="1"/>
    <col min="7" max="7" width="9.875" style="3" customWidth="1"/>
    <col min="8" max="9" width="6.75" style="1" customWidth="1"/>
    <col min="10" max="10" width="9.875" style="3" customWidth="1"/>
    <col min="11" max="12" width="6.75" style="1" customWidth="1"/>
    <col min="13" max="14" width="9" style="1"/>
    <col min="15" max="15" width="21.5" style="1" bestFit="1" customWidth="1"/>
    <col min="16" max="16" width="7.625" style="3" customWidth="1"/>
    <col min="17" max="18" width="5.125" style="3" customWidth="1"/>
    <col min="19" max="19" width="34.125" style="1" bestFit="1" customWidth="1"/>
    <col min="20" max="20" width="7.875" style="3" customWidth="1"/>
    <col min="21" max="22" width="5.125" style="3" customWidth="1"/>
    <col min="23" max="16384" width="9" style="1"/>
  </cols>
  <sheetData>
    <row r="1" spans="1:12" ht="20.25" x14ac:dyDescent="0.3">
      <c r="A1" s="124" t="s">
        <v>179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4.25" customHeight="1" x14ac:dyDescent="0.3">
      <c r="A2" s="27"/>
      <c r="B2" s="27"/>
      <c r="C2" s="27"/>
      <c r="D2" s="27"/>
      <c r="E2" s="86"/>
      <c r="F2" s="31"/>
      <c r="G2" s="27"/>
      <c r="J2" s="86"/>
    </row>
    <row r="3" spans="1:12" ht="30.75" customHeight="1" x14ac:dyDescent="0.3">
      <c r="A3" s="70" t="s">
        <v>5</v>
      </c>
      <c r="B3" s="97" t="s">
        <v>142</v>
      </c>
      <c r="C3" s="97" t="s">
        <v>136</v>
      </c>
      <c r="D3" s="97" t="s">
        <v>141</v>
      </c>
      <c r="E3" s="97" t="s">
        <v>138</v>
      </c>
      <c r="F3" s="87" t="s">
        <v>5</v>
      </c>
      <c r="G3" s="97" t="s">
        <v>143</v>
      </c>
      <c r="H3" s="90" t="s">
        <v>135</v>
      </c>
      <c r="I3" s="91"/>
      <c r="J3" s="97" t="s">
        <v>134</v>
      </c>
      <c r="K3" s="90" t="s">
        <v>137</v>
      </c>
      <c r="L3" s="91"/>
    </row>
    <row r="4" spans="1:12" ht="15" customHeight="1" x14ac:dyDescent="0.3">
      <c r="A4" s="98" t="s">
        <v>144</v>
      </c>
      <c r="B4" s="99">
        <v>60</v>
      </c>
      <c r="C4" s="99">
        <f>ROUNDDOWN(B4*0.1,0)</f>
        <v>6</v>
      </c>
      <c r="D4" s="188" t="s">
        <v>182</v>
      </c>
      <c r="E4" s="188"/>
      <c r="F4" s="80" t="s">
        <v>18</v>
      </c>
      <c r="G4" s="99">
        <v>48</v>
      </c>
      <c r="H4" s="92">
        <f>ROUNDDOWN(G4*0.1,0)</f>
        <v>4</v>
      </c>
      <c r="I4" s="93"/>
      <c r="J4" s="99">
        <v>48</v>
      </c>
      <c r="K4" s="92">
        <f>ROUNDDOWN(J4*0.1,0)</f>
        <v>4</v>
      </c>
      <c r="L4" s="93"/>
    </row>
    <row r="5" spans="1:12" ht="15" customHeight="1" x14ac:dyDescent="0.3">
      <c r="A5" s="98" t="s">
        <v>7</v>
      </c>
      <c r="B5" s="99">
        <v>40</v>
      </c>
      <c r="C5" s="99">
        <f t="shared" ref="C5:C13" si="0">ROUNDDOWN(B5*0.1,0)</f>
        <v>4</v>
      </c>
      <c r="D5" s="99">
        <v>40</v>
      </c>
      <c r="E5" s="99">
        <f t="shared" ref="E5:E13" si="1">ROUNDDOWN(D5*0.1,0)</f>
        <v>4</v>
      </c>
      <c r="F5" s="80" t="s">
        <v>19</v>
      </c>
      <c r="G5" s="99">
        <v>42</v>
      </c>
      <c r="H5" s="92">
        <f>ROUNDDOWN(G5*0.1,0)</f>
        <v>4</v>
      </c>
      <c r="I5" s="93"/>
      <c r="J5" s="99">
        <v>42</v>
      </c>
      <c r="K5" s="92">
        <f>ROUNDDOWN(J5*0.1,0)</f>
        <v>4</v>
      </c>
      <c r="L5" s="93"/>
    </row>
    <row r="6" spans="1:12" ht="15" customHeight="1" x14ac:dyDescent="0.3">
      <c r="A6" s="98" t="s">
        <v>8</v>
      </c>
      <c r="B6" s="99">
        <v>40</v>
      </c>
      <c r="C6" s="99">
        <f t="shared" si="0"/>
        <v>4</v>
      </c>
      <c r="D6" s="99">
        <v>40</v>
      </c>
      <c r="E6" s="99">
        <f t="shared" si="1"/>
        <v>4</v>
      </c>
      <c r="F6" s="80" t="s">
        <v>20</v>
      </c>
      <c r="G6" s="99">
        <v>38</v>
      </c>
      <c r="H6" s="92">
        <f>ROUNDDOWN(G6*0.1,0)</f>
        <v>3</v>
      </c>
      <c r="I6" s="93"/>
      <c r="J6" s="99">
        <v>38</v>
      </c>
      <c r="K6" s="92">
        <f>ROUNDDOWN(J6*0.1,0)</f>
        <v>3</v>
      </c>
      <c r="L6" s="93"/>
    </row>
    <row r="7" spans="1:12" ht="15" customHeight="1" x14ac:dyDescent="0.3">
      <c r="A7" s="98" t="s">
        <v>10</v>
      </c>
      <c r="B7" s="99">
        <v>33</v>
      </c>
      <c r="C7" s="99">
        <f t="shared" si="0"/>
        <v>3</v>
      </c>
      <c r="D7" s="99">
        <v>33</v>
      </c>
      <c r="E7" s="99">
        <f t="shared" si="1"/>
        <v>3</v>
      </c>
      <c r="F7" s="80" t="s">
        <v>102</v>
      </c>
      <c r="G7" s="114">
        <v>45</v>
      </c>
      <c r="H7" s="92">
        <f>ROUNDDOWN(G7*0.1,0)</f>
        <v>4</v>
      </c>
      <c r="I7" s="93"/>
      <c r="J7" s="114">
        <v>50</v>
      </c>
      <c r="K7" s="92">
        <f>ROUNDDOWN(J7*0.1,0)</f>
        <v>5</v>
      </c>
      <c r="L7" s="93"/>
    </row>
    <row r="8" spans="1:12" ht="15" customHeight="1" x14ac:dyDescent="0.3">
      <c r="A8" s="98" t="s">
        <v>12</v>
      </c>
      <c r="B8" s="99">
        <v>66</v>
      </c>
      <c r="C8" s="99">
        <f t="shared" si="0"/>
        <v>6</v>
      </c>
      <c r="D8" s="99">
        <v>66</v>
      </c>
      <c r="E8" s="99">
        <f t="shared" si="1"/>
        <v>6</v>
      </c>
      <c r="F8" s="80" t="s">
        <v>103</v>
      </c>
      <c r="G8" s="116">
        <v>45</v>
      </c>
      <c r="H8" s="92">
        <f>ROUNDDOWN(G8*0.1,0)</f>
        <v>4</v>
      </c>
      <c r="I8" s="93"/>
      <c r="J8" s="116">
        <v>50</v>
      </c>
      <c r="K8" s="92">
        <f>ROUNDDOWN(J8*0.1,0)</f>
        <v>5</v>
      </c>
      <c r="L8" s="93"/>
    </row>
    <row r="9" spans="1:12" ht="15" customHeight="1" x14ac:dyDescent="0.3">
      <c r="A9" s="98" t="s">
        <v>13</v>
      </c>
      <c r="B9" s="99">
        <v>33</v>
      </c>
      <c r="C9" s="99">
        <f t="shared" si="0"/>
        <v>3</v>
      </c>
      <c r="D9" s="99">
        <v>33</v>
      </c>
      <c r="E9" s="99">
        <f t="shared" si="1"/>
        <v>3</v>
      </c>
      <c r="F9" s="80" t="s">
        <v>21</v>
      </c>
      <c r="G9" s="99">
        <v>52</v>
      </c>
      <c r="H9" s="92">
        <f>ROUNDDOWN(G9*0.1,0)</f>
        <v>5</v>
      </c>
      <c r="I9" s="93"/>
      <c r="J9" s="99">
        <v>52</v>
      </c>
      <c r="K9" s="92">
        <f>ROUNDDOWN(J9*0.1,0)</f>
        <v>5</v>
      </c>
      <c r="L9" s="93"/>
    </row>
    <row r="10" spans="1:12" ht="15" customHeight="1" x14ac:dyDescent="0.3">
      <c r="A10" s="98" t="s">
        <v>14</v>
      </c>
      <c r="B10" s="99">
        <v>45</v>
      </c>
      <c r="C10" s="99">
        <f t="shared" si="0"/>
        <v>4</v>
      </c>
      <c r="D10" s="99">
        <v>40</v>
      </c>
      <c r="E10" s="99">
        <f t="shared" si="1"/>
        <v>4</v>
      </c>
      <c r="F10" s="80" t="s">
        <v>22</v>
      </c>
      <c r="G10" s="99">
        <v>52</v>
      </c>
      <c r="H10" s="92">
        <f>ROUNDDOWN(G10*0.1,0)</f>
        <v>5</v>
      </c>
      <c r="I10" s="93"/>
      <c r="J10" s="99">
        <v>52</v>
      </c>
      <c r="K10" s="92">
        <f>ROUNDDOWN(J10*0.1,0)</f>
        <v>5</v>
      </c>
      <c r="L10" s="93"/>
    </row>
    <row r="11" spans="1:12" ht="15" customHeight="1" x14ac:dyDescent="0.3">
      <c r="A11" s="98" t="s">
        <v>16</v>
      </c>
      <c r="B11" s="99">
        <v>40</v>
      </c>
      <c r="C11" s="99">
        <f t="shared" si="0"/>
        <v>4</v>
      </c>
      <c r="D11" s="99">
        <v>39</v>
      </c>
      <c r="E11" s="99">
        <f t="shared" si="1"/>
        <v>3</v>
      </c>
      <c r="F11" s="80" t="s">
        <v>24</v>
      </c>
      <c r="G11" s="99">
        <v>45</v>
      </c>
      <c r="H11" s="92">
        <f>ROUNDDOWN(G11*0.1,0)</f>
        <v>4</v>
      </c>
      <c r="I11" s="93"/>
      <c r="J11" s="99">
        <v>50</v>
      </c>
      <c r="K11" s="92">
        <f>ROUNDDOWN(J11*0.1,0)</f>
        <v>5</v>
      </c>
      <c r="L11" s="93"/>
    </row>
    <row r="12" spans="1:12" ht="15" customHeight="1" x14ac:dyDescent="0.3">
      <c r="A12" s="98" t="s">
        <v>148</v>
      </c>
      <c r="B12" s="119">
        <v>119</v>
      </c>
      <c r="C12" s="100">
        <v>4</v>
      </c>
      <c r="D12" s="119">
        <v>141</v>
      </c>
      <c r="E12" s="100">
        <v>5</v>
      </c>
      <c r="F12" s="80" t="s">
        <v>156</v>
      </c>
      <c r="G12" s="119">
        <v>102</v>
      </c>
      <c r="H12" s="92">
        <v>5</v>
      </c>
      <c r="I12" s="93"/>
      <c r="J12" s="119">
        <v>102</v>
      </c>
      <c r="K12" s="92">
        <v>5</v>
      </c>
      <c r="L12" s="93"/>
    </row>
    <row r="13" spans="1:12" ht="15" customHeight="1" x14ac:dyDescent="0.3">
      <c r="A13" s="98" t="s">
        <v>149</v>
      </c>
      <c r="B13" s="121"/>
      <c r="C13" s="100">
        <v>3</v>
      </c>
      <c r="D13" s="121"/>
      <c r="E13" s="100">
        <v>4</v>
      </c>
      <c r="F13" s="80" t="s">
        <v>157</v>
      </c>
      <c r="G13" s="120"/>
      <c r="H13" s="92">
        <v>5</v>
      </c>
      <c r="I13" s="93"/>
      <c r="J13" s="120"/>
      <c r="K13" s="92">
        <v>5</v>
      </c>
      <c r="L13" s="93"/>
    </row>
    <row r="14" spans="1:12" ht="15" customHeight="1" x14ac:dyDescent="0.3">
      <c r="A14" s="98" t="s">
        <v>150</v>
      </c>
      <c r="B14" s="120"/>
      <c r="C14" s="100">
        <v>4</v>
      </c>
      <c r="D14" s="120"/>
      <c r="E14" s="100">
        <v>5</v>
      </c>
      <c r="F14" s="80" t="s">
        <v>26</v>
      </c>
      <c r="G14" s="99">
        <v>35</v>
      </c>
      <c r="H14" s="92">
        <f t="shared" ref="H13:H30" si="2">ROUNDDOWN(G14*0.1,0)</f>
        <v>3</v>
      </c>
      <c r="I14" s="93"/>
      <c r="J14" s="99">
        <v>36</v>
      </c>
      <c r="K14" s="92">
        <f t="shared" ref="K14:K30" si="3">ROUNDDOWN(J14*0.1,0)</f>
        <v>3</v>
      </c>
      <c r="L14" s="93"/>
    </row>
    <row r="15" spans="1:12" ht="15" customHeight="1" x14ac:dyDescent="0.3">
      <c r="A15" s="98" t="s">
        <v>130</v>
      </c>
      <c r="B15" s="99">
        <v>84</v>
      </c>
      <c r="C15" s="99">
        <f>ROUNDDOWN(B15*0.1,0)</f>
        <v>8</v>
      </c>
      <c r="D15" s="99">
        <v>84</v>
      </c>
      <c r="E15" s="99">
        <f>ROUNDDOWN(D15*0.1,0)</f>
        <v>8</v>
      </c>
      <c r="F15" s="80" t="s">
        <v>28</v>
      </c>
      <c r="G15" s="119">
        <v>57</v>
      </c>
      <c r="H15" s="92">
        <v>3</v>
      </c>
      <c r="I15" s="93"/>
      <c r="J15" s="119">
        <v>72</v>
      </c>
      <c r="K15" s="92">
        <v>4</v>
      </c>
      <c r="L15" s="93"/>
    </row>
    <row r="16" spans="1:12" ht="15" customHeight="1" x14ac:dyDescent="0.3">
      <c r="A16" s="98" t="s">
        <v>23</v>
      </c>
      <c r="B16" s="99">
        <v>36</v>
      </c>
      <c r="C16" s="99">
        <f t="shared" ref="C16:C46" si="4">ROUNDDOWN(B16*0.1,0)</f>
        <v>3</v>
      </c>
      <c r="D16" s="99">
        <v>45</v>
      </c>
      <c r="E16" s="99">
        <f t="shared" ref="E16:E46" si="5">ROUNDDOWN(D16*0.1,0)</f>
        <v>4</v>
      </c>
      <c r="F16" s="80" t="s">
        <v>30</v>
      </c>
      <c r="G16" s="120"/>
      <c r="H16" s="92">
        <v>2</v>
      </c>
      <c r="I16" s="93"/>
      <c r="J16" s="120"/>
      <c r="K16" s="92">
        <v>3</v>
      </c>
      <c r="L16" s="93"/>
    </row>
    <row r="17" spans="1:12" ht="15" customHeight="1" x14ac:dyDescent="0.3">
      <c r="A17" s="98" t="s">
        <v>25</v>
      </c>
      <c r="B17" s="99">
        <v>45</v>
      </c>
      <c r="C17" s="99">
        <f t="shared" si="4"/>
        <v>4</v>
      </c>
      <c r="D17" s="99">
        <v>45</v>
      </c>
      <c r="E17" s="99">
        <f t="shared" si="5"/>
        <v>4</v>
      </c>
      <c r="F17" s="80" t="s">
        <v>31</v>
      </c>
      <c r="G17" s="99">
        <v>35</v>
      </c>
      <c r="H17" s="92">
        <f t="shared" si="2"/>
        <v>3</v>
      </c>
      <c r="I17" s="93"/>
      <c r="J17" s="99">
        <v>38</v>
      </c>
      <c r="K17" s="92">
        <f t="shared" si="3"/>
        <v>3</v>
      </c>
      <c r="L17" s="93"/>
    </row>
    <row r="18" spans="1:12" ht="15" customHeight="1" x14ac:dyDescent="0.3">
      <c r="A18" s="98" t="s">
        <v>154</v>
      </c>
      <c r="B18" s="99">
        <v>38</v>
      </c>
      <c r="C18" s="99">
        <f t="shared" si="4"/>
        <v>3</v>
      </c>
      <c r="D18" s="99">
        <v>38</v>
      </c>
      <c r="E18" s="99">
        <f t="shared" si="5"/>
        <v>3</v>
      </c>
      <c r="F18" s="80" t="s">
        <v>32</v>
      </c>
      <c r="G18" s="99">
        <v>48</v>
      </c>
      <c r="H18" s="92">
        <f t="shared" si="2"/>
        <v>4</v>
      </c>
      <c r="I18" s="93"/>
      <c r="J18" s="99">
        <v>48</v>
      </c>
      <c r="K18" s="92">
        <f t="shared" si="3"/>
        <v>4</v>
      </c>
      <c r="L18" s="93"/>
    </row>
    <row r="19" spans="1:12" ht="15" customHeight="1" x14ac:dyDescent="0.3">
      <c r="A19" s="98" t="s">
        <v>155</v>
      </c>
      <c r="B19" s="99">
        <v>35</v>
      </c>
      <c r="C19" s="99">
        <f t="shared" si="4"/>
        <v>3</v>
      </c>
      <c r="D19" s="99">
        <v>38</v>
      </c>
      <c r="E19" s="99">
        <f t="shared" si="5"/>
        <v>3</v>
      </c>
      <c r="F19" s="80" t="s">
        <v>152</v>
      </c>
      <c r="G19" s="99">
        <v>38</v>
      </c>
      <c r="H19" s="92">
        <f t="shared" si="2"/>
        <v>3</v>
      </c>
      <c r="I19" s="93"/>
      <c r="J19" s="99">
        <v>38</v>
      </c>
      <c r="K19" s="92">
        <f t="shared" si="3"/>
        <v>3</v>
      </c>
      <c r="L19" s="93"/>
    </row>
    <row r="20" spans="1:12" ht="15" customHeight="1" x14ac:dyDescent="0.3">
      <c r="A20" s="98" t="s">
        <v>27</v>
      </c>
      <c r="B20" s="99">
        <v>40</v>
      </c>
      <c r="C20" s="99">
        <f t="shared" si="4"/>
        <v>4</v>
      </c>
      <c r="D20" s="99">
        <v>45</v>
      </c>
      <c r="E20" s="99">
        <f t="shared" si="5"/>
        <v>4</v>
      </c>
      <c r="F20" s="80" t="s">
        <v>34</v>
      </c>
      <c r="G20" s="99">
        <v>40</v>
      </c>
      <c r="H20" s="92">
        <f t="shared" si="2"/>
        <v>4</v>
      </c>
      <c r="I20" s="93"/>
      <c r="J20" s="99">
        <v>40</v>
      </c>
      <c r="K20" s="92">
        <f t="shared" si="3"/>
        <v>4</v>
      </c>
      <c r="L20" s="93"/>
    </row>
    <row r="21" spans="1:12" ht="15" customHeight="1" x14ac:dyDescent="0.3">
      <c r="A21" s="98" t="s">
        <v>29</v>
      </c>
      <c r="B21" s="99">
        <v>99</v>
      </c>
      <c r="C21" s="99">
        <f t="shared" si="4"/>
        <v>9</v>
      </c>
      <c r="D21" s="99">
        <v>110</v>
      </c>
      <c r="E21" s="99">
        <f t="shared" si="5"/>
        <v>11</v>
      </c>
      <c r="F21" s="80" t="s">
        <v>35</v>
      </c>
      <c r="G21" s="99">
        <v>38</v>
      </c>
      <c r="H21" s="92">
        <f t="shared" si="2"/>
        <v>3</v>
      </c>
      <c r="I21" s="93"/>
      <c r="J21" s="99">
        <v>38</v>
      </c>
      <c r="K21" s="92">
        <f t="shared" si="3"/>
        <v>3</v>
      </c>
      <c r="L21" s="93"/>
    </row>
    <row r="22" spans="1:12" ht="15" customHeight="1" x14ac:dyDescent="0.3">
      <c r="A22" s="98" t="s">
        <v>131</v>
      </c>
      <c r="B22" s="99">
        <v>109</v>
      </c>
      <c r="C22" s="99">
        <f t="shared" si="4"/>
        <v>10</v>
      </c>
      <c r="D22" s="99">
        <v>109</v>
      </c>
      <c r="E22" s="99">
        <f t="shared" si="5"/>
        <v>10</v>
      </c>
      <c r="F22" s="80" t="s">
        <v>37</v>
      </c>
      <c r="G22" s="99">
        <v>39</v>
      </c>
      <c r="H22" s="92">
        <f t="shared" si="2"/>
        <v>3</v>
      </c>
      <c r="I22" s="93"/>
      <c r="J22" s="99">
        <v>39</v>
      </c>
      <c r="K22" s="92">
        <f t="shared" si="3"/>
        <v>3</v>
      </c>
      <c r="L22" s="93"/>
    </row>
    <row r="23" spans="1:12" ht="15" customHeight="1" x14ac:dyDescent="0.3">
      <c r="A23" s="98" t="s">
        <v>33</v>
      </c>
      <c r="B23" s="99">
        <v>100</v>
      </c>
      <c r="C23" s="99">
        <f t="shared" si="4"/>
        <v>10</v>
      </c>
      <c r="D23" s="99">
        <v>100</v>
      </c>
      <c r="E23" s="99">
        <f t="shared" si="5"/>
        <v>10</v>
      </c>
      <c r="F23" s="80" t="s">
        <v>39</v>
      </c>
      <c r="G23" s="99">
        <v>35</v>
      </c>
      <c r="H23" s="92">
        <f t="shared" si="2"/>
        <v>3</v>
      </c>
      <c r="I23" s="93"/>
      <c r="J23" s="99">
        <v>36</v>
      </c>
      <c r="K23" s="92">
        <f t="shared" si="3"/>
        <v>3</v>
      </c>
      <c r="L23" s="93"/>
    </row>
    <row r="24" spans="1:12" ht="15" customHeight="1" x14ac:dyDescent="0.3">
      <c r="A24" s="98" t="s">
        <v>132</v>
      </c>
      <c r="B24" s="114">
        <v>100</v>
      </c>
      <c r="C24" s="99">
        <f t="shared" si="4"/>
        <v>10</v>
      </c>
      <c r="D24" s="114">
        <v>100</v>
      </c>
      <c r="E24" s="99">
        <f t="shared" si="5"/>
        <v>10</v>
      </c>
      <c r="F24" s="80" t="s">
        <v>41</v>
      </c>
      <c r="G24" s="99">
        <v>48</v>
      </c>
      <c r="H24" s="92">
        <f t="shared" si="2"/>
        <v>4</v>
      </c>
      <c r="I24" s="93"/>
      <c r="J24" s="99">
        <v>48</v>
      </c>
      <c r="K24" s="92">
        <f t="shared" si="3"/>
        <v>4</v>
      </c>
      <c r="L24" s="93"/>
    </row>
    <row r="25" spans="1:12" ht="15" customHeight="1" x14ac:dyDescent="0.3">
      <c r="A25" s="98" t="s">
        <v>36</v>
      </c>
      <c r="B25" s="99">
        <v>50</v>
      </c>
      <c r="C25" s="99">
        <f t="shared" si="4"/>
        <v>5</v>
      </c>
      <c r="D25" s="99">
        <v>50</v>
      </c>
      <c r="E25" s="99">
        <f t="shared" si="5"/>
        <v>5</v>
      </c>
      <c r="F25" s="80" t="s">
        <v>42</v>
      </c>
      <c r="G25" s="99">
        <v>49</v>
      </c>
      <c r="H25" s="92">
        <f t="shared" si="2"/>
        <v>4</v>
      </c>
      <c r="I25" s="93"/>
      <c r="J25" s="99">
        <v>49</v>
      </c>
      <c r="K25" s="92">
        <f t="shared" si="3"/>
        <v>4</v>
      </c>
      <c r="L25" s="93"/>
    </row>
    <row r="26" spans="1:12" ht="15" customHeight="1" x14ac:dyDescent="0.3">
      <c r="A26" s="98" t="s">
        <v>38</v>
      </c>
      <c r="B26" s="99">
        <v>52</v>
      </c>
      <c r="C26" s="99">
        <f t="shared" si="4"/>
        <v>5</v>
      </c>
      <c r="D26" s="99">
        <v>52</v>
      </c>
      <c r="E26" s="99">
        <f t="shared" si="5"/>
        <v>5</v>
      </c>
      <c r="F26" s="101" t="s">
        <v>64</v>
      </c>
      <c r="G26" s="117">
        <v>36</v>
      </c>
      <c r="H26" s="92">
        <f t="shared" si="2"/>
        <v>3</v>
      </c>
      <c r="I26" s="93"/>
      <c r="J26" s="117">
        <v>36</v>
      </c>
      <c r="K26" s="92">
        <f t="shared" si="3"/>
        <v>3</v>
      </c>
      <c r="L26" s="93"/>
    </row>
    <row r="27" spans="1:12" ht="15" customHeight="1" x14ac:dyDescent="0.3">
      <c r="A27" s="98" t="s">
        <v>40</v>
      </c>
      <c r="B27" s="99">
        <v>62</v>
      </c>
      <c r="C27" s="99">
        <f t="shared" si="4"/>
        <v>6</v>
      </c>
      <c r="D27" s="99">
        <v>62</v>
      </c>
      <c r="E27" s="99">
        <f t="shared" si="5"/>
        <v>6</v>
      </c>
      <c r="F27" s="80" t="s">
        <v>65</v>
      </c>
      <c r="G27" s="99">
        <v>36</v>
      </c>
      <c r="H27" s="92">
        <f t="shared" si="2"/>
        <v>3</v>
      </c>
      <c r="I27" s="93"/>
      <c r="J27" s="99">
        <v>36</v>
      </c>
      <c r="K27" s="92">
        <f t="shared" si="3"/>
        <v>3</v>
      </c>
      <c r="L27" s="93"/>
    </row>
    <row r="28" spans="1:12" ht="15" customHeight="1" x14ac:dyDescent="0.3">
      <c r="A28" s="98" t="s">
        <v>87</v>
      </c>
      <c r="B28" s="99">
        <v>114</v>
      </c>
      <c r="C28" s="99">
        <f t="shared" si="4"/>
        <v>11</v>
      </c>
      <c r="D28" s="99">
        <v>114</v>
      </c>
      <c r="E28" s="99">
        <f t="shared" si="5"/>
        <v>11</v>
      </c>
      <c r="F28" s="81" t="s">
        <v>66</v>
      </c>
      <c r="G28" s="89">
        <v>36</v>
      </c>
      <c r="H28" s="92">
        <f t="shared" si="2"/>
        <v>3</v>
      </c>
      <c r="I28" s="94"/>
      <c r="J28" s="89">
        <v>36</v>
      </c>
      <c r="K28" s="92">
        <f t="shared" si="3"/>
        <v>3</v>
      </c>
      <c r="L28" s="94"/>
    </row>
    <row r="29" spans="1:12" ht="15" customHeight="1" x14ac:dyDescent="0.3">
      <c r="A29" s="2" t="s">
        <v>151</v>
      </c>
      <c r="B29" s="89">
        <v>60</v>
      </c>
      <c r="C29" s="99">
        <f t="shared" si="4"/>
        <v>6</v>
      </c>
      <c r="D29" s="89">
        <v>60</v>
      </c>
      <c r="E29" s="99">
        <f t="shared" si="5"/>
        <v>6</v>
      </c>
      <c r="F29" s="81" t="s">
        <v>67</v>
      </c>
      <c r="G29" s="89">
        <v>35</v>
      </c>
      <c r="H29" s="92">
        <f t="shared" si="2"/>
        <v>3</v>
      </c>
      <c r="I29" s="94"/>
      <c r="J29" s="89">
        <v>36</v>
      </c>
      <c r="K29" s="92">
        <f t="shared" si="3"/>
        <v>3</v>
      </c>
      <c r="L29" s="94"/>
    </row>
    <row r="30" spans="1:12" ht="15" customHeight="1" thickBot="1" x14ac:dyDescent="0.35">
      <c r="A30" s="2" t="s">
        <v>46</v>
      </c>
      <c r="B30" s="89">
        <v>60</v>
      </c>
      <c r="C30" s="99">
        <f>ROUNDDOWN(B30*0.1,0)</f>
        <v>6</v>
      </c>
      <c r="D30" s="89">
        <v>60</v>
      </c>
      <c r="E30" s="99">
        <f>ROUNDDOWN(D30*0.1,0)</f>
        <v>6</v>
      </c>
      <c r="F30" s="81" t="s">
        <v>17</v>
      </c>
      <c r="G30" s="89">
        <v>36</v>
      </c>
      <c r="H30" s="92">
        <f t="shared" si="2"/>
        <v>3</v>
      </c>
      <c r="I30" s="153"/>
      <c r="J30" s="154">
        <v>36</v>
      </c>
      <c r="K30" s="155">
        <f t="shared" si="3"/>
        <v>3</v>
      </c>
      <c r="L30" s="153"/>
    </row>
    <row r="31" spans="1:12" ht="15" customHeight="1" x14ac:dyDescent="0.3">
      <c r="A31" s="2" t="s">
        <v>48</v>
      </c>
      <c r="B31" s="89">
        <v>38</v>
      </c>
      <c r="C31" s="99">
        <f>ROUNDDOWN(B31*0.1,0)</f>
        <v>3</v>
      </c>
      <c r="D31" s="89">
        <v>38</v>
      </c>
      <c r="E31" s="99">
        <f>ROUNDDOWN(D31*0.1,0)</f>
        <v>3</v>
      </c>
      <c r="F31" s="82" t="s">
        <v>125</v>
      </c>
      <c r="G31" s="62" t="s">
        <v>6</v>
      </c>
      <c r="H31" s="62" t="s">
        <v>126</v>
      </c>
      <c r="I31" s="63" t="s">
        <v>127</v>
      </c>
      <c r="J31" s="62" t="s">
        <v>6</v>
      </c>
      <c r="K31" s="62" t="s">
        <v>126</v>
      </c>
      <c r="L31" s="63" t="s">
        <v>127</v>
      </c>
    </row>
    <row r="32" spans="1:12" ht="15" customHeight="1" x14ac:dyDescent="0.3">
      <c r="A32" s="2" t="s">
        <v>50</v>
      </c>
      <c r="B32" s="89">
        <v>40</v>
      </c>
      <c r="C32" s="99">
        <f>ROUNDDOWN(B32*0.1,0)</f>
        <v>4</v>
      </c>
      <c r="D32" s="89">
        <v>40</v>
      </c>
      <c r="E32" s="99">
        <f>ROUNDDOWN(D32*0.1,0)</f>
        <v>4</v>
      </c>
      <c r="F32" s="83" t="s">
        <v>43</v>
      </c>
      <c r="G32" s="89">
        <v>40</v>
      </c>
      <c r="H32" s="57">
        <v>0</v>
      </c>
      <c r="I32" s="58">
        <v>0</v>
      </c>
      <c r="J32" s="89">
        <v>40</v>
      </c>
      <c r="K32" s="57">
        <v>1</v>
      </c>
      <c r="L32" s="58">
        <v>0</v>
      </c>
    </row>
    <row r="33" spans="1:12" ht="15" customHeight="1" x14ac:dyDescent="0.3">
      <c r="A33" s="2" t="s">
        <v>51</v>
      </c>
      <c r="B33" s="89">
        <v>47</v>
      </c>
      <c r="C33" s="99">
        <f>ROUNDDOWN(B33*0.1,0)</f>
        <v>4</v>
      </c>
      <c r="D33" s="89">
        <v>47</v>
      </c>
      <c r="E33" s="99">
        <f>ROUNDDOWN(D33*0.1,0)</f>
        <v>4</v>
      </c>
      <c r="F33" s="83" t="s">
        <v>44</v>
      </c>
      <c r="G33" s="89">
        <v>50</v>
      </c>
      <c r="H33" s="57">
        <v>0</v>
      </c>
      <c r="I33" s="58">
        <v>0</v>
      </c>
      <c r="J33" s="89">
        <v>50</v>
      </c>
      <c r="K33" s="57">
        <v>1</v>
      </c>
      <c r="L33" s="58">
        <v>1</v>
      </c>
    </row>
    <row r="34" spans="1:12" ht="15" customHeight="1" x14ac:dyDescent="0.3">
      <c r="A34" s="2" t="s">
        <v>53</v>
      </c>
      <c r="B34" s="89">
        <v>38</v>
      </c>
      <c r="C34" s="99">
        <f>ROUNDDOWN(B34*0.1,0)</f>
        <v>3</v>
      </c>
      <c r="D34" s="89">
        <v>38</v>
      </c>
      <c r="E34" s="99">
        <f>ROUNDDOWN(D34*0.1,0)</f>
        <v>3</v>
      </c>
      <c r="F34" s="83" t="s">
        <v>45</v>
      </c>
      <c r="G34" s="89">
        <v>30</v>
      </c>
      <c r="H34" s="57">
        <v>1</v>
      </c>
      <c r="I34" s="58">
        <v>0</v>
      </c>
      <c r="J34" s="89">
        <v>30</v>
      </c>
      <c r="K34" s="57">
        <v>0</v>
      </c>
      <c r="L34" s="58">
        <v>0</v>
      </c>
    </row>
    <row r="35" spans="1:12" ht="15" customHeight="1" x14ac:dyDescent="0.3">
      <c r="A35" s="2" t="s">
        <v>55</v>
      </c>
      <c r="B35" s="89">
        <v>47</v>
      </c>
      <c r="C35" s="99">
        <f>ROUNDDOWN(B35*0.1,0)</f>
        <v>4</v>
      </c>
      <c r="D35" s="89">
        <v>47</v>
      </c>
      <c r="E35" s="99">
        <f>ROUNDDOWN(D35*0.1,0)</f>
        <v>4</v>
      </c>
      <c r="F35" s="83" t="s">
        <v>47</v>
      </c>
      <c r="G35" s="89">
        <v>30</v>
      </c>
      <c r="H35" s="57">
        <v>0</v>
      </c>
      <c r="I35" s="58">
        <v>0</v>
      </c>
      <c r="J35" s="89">
        <v>30</v>
      </c>
      <c r="K35" s="57">
        <v>1</v>
      </c>
      <c r="L35" s="58">
        <v>1</v>
      </c>
    </row>
    <row r="36" spans="1:12" ht="15" customHeight="1" x14ac:dyDescent="0.3">
      <c r="A36" s="2" t="s">
        <v>57</v>
      </c>
      <c r="B36" s="89">
        <v>35</v>
      </c>
      <c r="C36" s="99">
        <f>ROUNDDOWN(B36*0.1,0)</f>
        <v>3</v>
      </c>
      <c r="D36" s="89">
        <v>35</v>
      </c>
      <c r="E36" s="99">
        <f>ROUNDDOWN(D36*0.1,0)</f>
        <v>3</v>
      </c>
      <c r="F36" s="83" t="s">
        <v>49</v>
      </c>
      <c r="G36" s="89">
        <v>30</v>
      </c>
      <c r="H36" s="57">
        <v>0</v>
      </c>
      <c r="I36" s="58">
        <v>1</v>
      </c>
      <c r="J36" s="89">
        <v>30</v>
      </c>
      <c r="K36" s="57">
        <v>1</v>
      </c>
      <c r="L36" s="58">
        <v>1</v>
      </c>
    </row>
    <row r="37" spans="1:12" ht="15" customHeight="1" x14ac:dyDescent="0.3">
      <c r="A37" s="2" t="s">
        <v>59</v>
      </c>
      <c r="B37" s="89">
        <v>36</v>
      </c>
      <c r="C37" s="99">
        <f>ROUNDDOWN(B37*0.1,0)</f>
        <v>3</v>
      </c>
      <c r="D37" s="89">
        <v>36</v>
      </c>
      <c r="E37" s="99">
        <f>ROUNDDOWN(D37*0.1,0)</f>
        <v>3</v>
      </c>
      <c r="F37" s="83" t="s">
        <v>86</v>
      </c>
      <c r="G37" s="89">
        <v>40</v>
      </c>
      <c r="H37" s="57">
        <v>1</v>
      </c>
      <c r="I37" s="58">
        <v>0</v>
      </c>
      <c r="J37" s="89">
        <v>40</v>
      </c>
      <c r="K37" s="57">
        <v>1</v>
      </c>
      <c r="L37" s="58">
        <v>0</v>
      </c>
    </row>
    <row r="38" spans="1:12" ht="15" customHeight="1" x14ac:dyDescent="0.3">
      <c r="A38" s="2" t="s">
        <v>153</v>
      </c>
      <c r="B38" s="89">
        <v>35</v>
      </c>
      <c r="C38" s="99">
        <f>ROUNDDOWN(B38*0.1,0)</f>
        <v>3</v>
      </c>
      <c r="D38" s="89">
        <v>36</v>
      </c>
      <c r="E38" s="99">
        <f>ROUNDDOWN(D38*0.1,0)</f>
        <v>3</v>
      </c>
      <c r="F38" s="83" t="s">
        <v>52</v>
      </c>
      <c r="G38" s="89">
        <v>40</v>
      </c>
      <c r="H38" s="57">
        <v>0</v>
      </c>
      <c r="I38" s="58">
        <v>0</v>
      </c>
      <c r="J38" s="89">
        <v>40</v>
      </c>
      <c r="K38" s="57">
        <v>1</v>
      </c>
      <c r="L38" s="58">
        <v>0</v>
      </c>
    </row>
    <row r="39" spans="1:12" ht="15" customHeight="1" x14ac:dyDescent="0.3">
      <c r="A39" s="2" t="s">
        <v>63</v>
      </c>
      <c r="B39" s="89">
        <v>60</v>
      </c>
      <c r="C39" s="99">
        <f>ROUNDDOWN(B39*0.1,0)</f>
        <v>6</v>
      </c>
      <c r="D39" s="188" t="s">
        <v>182</v>
      </c>
      <c r="E39" s="188"/>
      <c r="F39" s="83" t="s">
        <v>54</v>
      </c>
      <c r="G39" s="89">
        <v>40</v>
      </c>
      <c r="H39" s="57">
        <v>1</v>
      </c>
      <c r="I39" s="58">
        <v>0</v>
      </c>
      <c r="J39" s="89">
        <v>40</v>
      </c>
      <c r="K39" s="57">
        <v>1</v>
      </c>
      <c r="L39" s="58">
        <v>0</v>
      </c>
    </row>
    <row r="40" spans="1:12" ht="15" customHeight="1" x14ac:dyDescent="0.3">
      <c r="A40" s="2" t="s">
        <v>133</v>
      </c>
      <c r="B40" s="89">
        <v>57</v>
      </c>
      <c r="C40" s="99">
        <f>ROUNDDOWN(B40*0.1,0)</f>
        <v>5</v>
      </c>
      <c r="D40" s="89">
        <v>57</v>
      </c>
      <c r="E40" s="99">
        <f>ROUNDDOWN(D40*0.1,0)</f>
        <v>5</v>
      </c>
      <c r="F40" s="83" t="s">
        <v>56</v>
      </c>
      <c r="G40" s="89">
        <v>35</v>
      </c>
      <c r="H40" s="57">
        <v>0</v>
      </c>
      <c r="I40" s="58">
        <v>0</v>
      </c>
      <c r="J40" s="89">
        <v>35</v>
      </c>
      <c r="K40" s="57">
        <v>1</v>
      </c>
      <c r="L40" s="58">
        <v>0</v>
      </c>
    </row>
    <row r="41" spans="1:12" ht="15" customHeight="1" x14ac:dyDescent="0.3">
      <c r="A41" s="2" t="s">
        <v>9</v>
      </c>
      <c r="B41" s="89">
        <v>46</v>
      </c>
      <c r="C41" s="99">
        <f>ROUNDDOWN(B41*0.1,0)</f>
        <v>4</v>
      </c>
      <c r="D41" s="89">
        <v>55</v>
      </c>
      <c r="E41" s="99">
        <f>ROUNDDOWN(D41*0.1,0)</f>
        <v>5</v>
      </c>
      <c r="F41" s="83" t="s">
        <v>58</v>
      </c>
      <c r="G41" s="89">
        <v>40</v>
      </c>
      <c r="H41" s="57">
        <v>0</v>
      </c>
      <c r="I41" s="58">
        <v>0</v>
      </c>
      <c r="J41" s="89">
        <v>40</v>
      </c>
      <c r="K41" s="57">
        <v>1</v>
      </c>
      <c r="L41" s="58">
        <v>1</v>
      </c>
    </row>
    <row r="42" spans="1:12" ht="15" customHeight="1" x14ac:dyDescent="0.3">
      <c r="A42" s="2" t="s">
        <v>11</v>
      </c>
      <c r="B42" s="89">
        <v>41</v>
      </c>
      <c r="C42" s="99">
        <f>ROUNDDOWN(B42*0.1,0)</f>
        <v>4</v>
      </c>
      <c r="D42" s="89">
        <v>46</v>
      </c>
      <c r="E42" s="99">
        <f>ROUNDDOWN(D42*0.1,0)</f>
        <v>4</v>
      </c>
      <c r="F42" s="83" t="s">
        <v>60</v>
      </c>
      <c r="G42" s="89">
        <v>30</v>
      </c>
      <c r="H42" s="57">
        <v>0</v>
      </c>
      <c r="I42" s="58">
        <v>1</v>
      </c>
      <c r="J42" s="89">
        <v>30</v>
      </c>
      <c r="K42" s="57">
        <v>0</v>
      </c>
      <c r="L42" s="58">
        <v>0</v>
      </c>
    </row>
    <row r="43" spans="1:12" ht="15" customHeight="1" x14ac:dyDescent="0.3">
      <c r="A43" s="80" t="s">
        <v>89</v>
      </c>
      <c r="B43" s="114">
        <v>50</v>
      </c>
      <c r="C43" s="99">
        <f>ROUNDDOWN(B43*0.1,0)</f>
        <v>5</v>
      </c>
      <c r="D43" s="114">
        <v>42</v>
      </c>
      <c r="E43" s="99">
        <f>ROUNDDOWN(D43*0.1,0)</f>
        <v>4</v>
      </c>
      <c r="F43" s="83" t="s">
        <v>61</v>
      </c>
      <c r="G43" s="89">
        <v>30</v>
      </c>
      <c r="H43" s="57">
        <v>0</v>
      </c>
      <c r="I43" s="58">
        <v>0</v>
      </c>
      <c r="J43" s="89">
        <v>30</v>
      </c>
      <c r="K43" s="57">
        <v>0</v>
      </c>
      <c r="L43" s="58">
        <v>0</v>
      </c>
    </row>
    <row r="44" spans="1:12" ht="15" customHeight="1" x14ac:dyDescent="0.3">
      <c r="A44" s="80" t="s">
        <v>88</v>
      </c>
      <c r="B44" s="114">
        <v>50</v>
      </c>
      <c r="C44" s="152">
        <f>ROUNDDOWN(B44*0.1,0)</f>
        <v>5</v>
      </c>
      <c r="D44" s="114">
        <v>48</v>
      </c>
      <c r="E44" s="99">
        <f>ROUNDDOWN(D44*0.1,0)</f>
        <v>4</v>
      </c>
      <c r="F44" s="83" t="s">
        <v>62</v>
      </c>
      <c r="G44" s="89">
        <v>30</v>
      </c>
      <c r="H44" s="57">
        <v>2</v>
      </c>
      <c r="I44" s="58">
        <v>1</v>
      </c>
      <c r="J44" s="89">
        <v>30</v>
      </c>
      <c r="K44" s="57">
        <v>2</v>
      </c>
      <c r="L44" s="58">
        <v>0</v>
      </c>
    </row>
    <row r="45" spans="1:12" ht="15" customHeight="1" thickBot="1" x14ac:dyDescent="0.35">
      <c r="A45" s="80" t="s">
        <v>15</v>
      </c>
      <c r="B45" s="114">
        <v>38</v>
      </c>
      <c r="C45" s="152">
        <f>ROUNDDOWN(B45*0.1,0)</f>
        <v>3</v>
      </c>
      <c r="D45" s="114">
        <v>48</v>
      </c>
      <c r="E45" s="99">
        <f t="shared" ref="E45" si="6">ROUNDDOWN(D45*0.1,0)</f>
        <v>4</v>
      </c>
      <c r="F45" s="84" t="s">
        <v>140</v>
      </c>
      <c r="G45" s="59">
        <v>30</v>
      </c>
      <c r="H45" s="60">
        <v>0</v>
      </c>
      <c r="I45" s="61">
        <v>1</v>
      </c>
      <c r="J45" s="59">
        <v>0</v>
      </c>
      <c r="K45" s="60">
        <v>1</v>
      </c>
      <c r="L45" s="61">
        <v>1</v>
      </c>
    </row>
    <row r="46" spans="1:12" ht="15" customHeight="1" x14ac:dyDescent="0.3">
      <c r="A46" s="80" t="s">
        <v>183</v>
      </c>
      <c r="B46" s="114">
        <v>43</v>
      </c>
      <c r="C46" s="152">
        <f>ROUNDDOWN(B46*0.1,0)</f>
        <v>4</v>
      </c>
      <c r="D46" s="114">
        <v>48</v>
      </c>
      <c r="E46" s="99">
        <f t="shared" ref="E46" si="7">ROUNDDOWN(D46*0.1,0)</f>
        <v>4</v>
      </c>
      <c r="F46" s="85" t="s">
        <v>91</v>
      </c>
      <c r="G46" s="85"/>
      <c r="H46" s="95">
        <f>SUM(C4:C46)+SUM(H4:H45)+SUM(I32:I45)</f>
        <v>317</v>
      </c>
      <c r="I46" s="96"/>
      <c r="J46" s="85"/>
      <c r="K46" s="115">
        <f>SUM(E4:E46)+SUM(K4:K45)+SUM(L32:L45)</f>
        <v>323</v>
      </c>
      <c r="L46" s="96"/>
    </row>
    <row r="47" spans="1:12" ht="15" customHeight="1" x14ac:dyDescent="0.3"/>
    <row r="48" spans="1:12" ht="15" customHeight="1" x14ac:dyDescent="0.3"/>
    <row r="49" spans="1:10" x14ac:dyDescent="0.3">
      <c r="A49" s="26" t="s">
        <v>85</v>
      </c>
    </row>
    <row r="50" spans="1:10" ht="15" customHeight="1" x14ac:dyDescent="0.3">
      <c r="A50" s="73" t="s">
        <v>145</v>
      </c>
      <c r="B50" s="71"/>
      <c r="C50" s="71"/>
      <c r="D50" s="71"/>
      <c r="E50" s="71"/>
    </row>
    <row r="51" spans="1:10" x14ac:dyDescent="0.3">
      <c r="A51" s="73" t="s">
        <v>146</v>
      </c>
      <c r="B51" s="72"/>
      <c r="C51" s="72"/>
      <c r="D51" s="72"/>
      <c r="E51" s="88"/>
    </row>
    <row r="52" spans="1:10" x14ac:dyDescent="0.3">
      <c r="A52" s="73" t="s">
        <v>147</v>
      </c>
      <c r="F52" s="71"/>
      <c r="G52" s="71"/>
      <c r="J52" s="71"/>
    </row>
    <row r="53" spans="1:10" x14ac:dyDescent="0.3">
      <c r="F53" s="72"/>
      <c r="G53" s="72"/>
      <c r="J53" s="88"/>
    </row>
    <row r="55" spans="1:10" x14ac:dyDescent="0.3">
      <c r="D55" s="30"/>
    </row>
    <row r="56" spans="1:10" x14ac:dyDescent="0.3">
      <c r="D56" s="30"/>
    </row>
    <row r="57" spans="1:10" ht="13.5" customHeight="1" x14ac:dyDescent="0.3">
      <c r="D57" s="29"/>
      <c r="F57" s="30"/>
      <c r="G57" s="30"/>
      <c r="J57" s="88"/>
    </row>
    <row r="58" spans="1:10" x14ac:dyDescent="0.3">
      <c r="F58" s="30"/>
      <c r="G58" s="30"/>
      <c r="J58" s="88"/>
    </row>
    <row r="59" spans="1:10" ht="13.5" customHeight="1" x14ac:dyDescent="0.3">
      <c r="F59" s="30"/>
      <c r="G59" s="29"/>
      <c r="J59" s="88"/>
    </row>
    <row r="61" spans="1:10" ht="13.5" customHeight="1" x14ac:dyDescent="0.3"/>
    <row r="62" spans="1:10" ht="13.5" customHeight="1" x14ac:dyDescent="0.3"/>
    <row r="64" spans="1:10" ht="13.5" customHeight="1" x14ac:dyDescent="0.3"/>
    <row r="67" ht="16.5" customHeight="1" x14ac:dyDescent="0.3"/>
    <row r="69" ht="16.5" customHeight="1" x14ac:dyDescent="0.3"/>
    <row r="70" ht="13.5" customHeight="1" x14ac:dyDescent="0.3"/>
    <row r="72" ht="16.5" customHeight="1" x14ac:dyDescent="0.3"/>
    <row r="74" ht="13.5" customHeight="1" x14ac:dyDescent="0.3"/>
    <row r="75" ht="16.5" customHeight="1" x14ac:dyDescent="0.3"/>
    <row r="77" ht="13.5" customHeight="1" x14ac:dyDescent="0.3"/>
    <row r="79" ht="13.5" customHeight="1" x14ac:dyDescent="0.3"/>
    <row r="81" ht="16.5" customHeight="1" x14ac:dyDescent="0.3"/>
    <row r="82" ht="13.5" customHeight="1" x14ac:dyDescent="0.3"/>
    <row r="86" ht="16.5" customHeight="1" x14ac:dyDescent="0.3"/>
    <row r="87" ht="13.5" customHeight="1" x14ac:dyDescent="0.3"/>
  </sheetData>
  <mergeCells count="7">
    <mergeCell ref="B12:B14"/>
    <mergeCell ref="J12:J13"/>
    <mergeCell ref="J15:J16"/>
    <mergeCell ref="G15:G16"/>
    <mergeCell ref="G12:G13"/>
    <mergeCell ref="D12:D14"/>
    <mergeCell ref="A1:L1"/>
  </mergeCells>
  <phoneticPr fontId="1" type="noConversion"/>
  <pageMargins left="0.31496062992125984" right="0.11811023622047245" top="0.74803149606299213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opLeftCell="A7" workbookViewId="0">
      <selection activeCell="S22" activeCellId="1" sqref="I22:I35 S22:S35"/>
    </sheetView>
  </sheetViews>
  <sheetFormatPr defaultRowHeight="13.5" x14ac:dyDescent="0.3"/>
  <cols>
    <col min="1" max="1" width="6.5" style="1" customWidth="1"/>
    <col min="2" max="2" width="24.375" style="1" customWidth="1"/>
    <col min="3" max="3" width="9" style="1"/>
    <col min="4" max="5" width="4.375" style="1" customWidth="1"/>
    <col min="6" max="6" width="4.25" style="1" customWidth="1"/>
    <col min="7" max="7" width="14.125" style="1" customWidth="1"/>
    <col min="8" max="8" width="9" style="1"/>
    <col min="9" max="9" width="7.375" style="1" customWidth="1"/>
    <col min="10" max="10" width="8.625" style="1" customWidth="1"/>
    <col min="11" max="11" width="1.5" style="1" customWidth="1"/>
    <col min="12" max="12" width="9" style="1"/>
    <col min="13" max="13" width="13.75" style="1" bestFit="1" customWidth="1"/>
    <col min="14" max="15" width="4" style="1" customWidth="1"/>
    <col min="16" max="16" width="4.125" style="1" customWidth="1"/>
    <col min="17" max="17" width="15.625" style="1" bestFit="1" customWidth="1"/>
    <col min="18" max="18" width="7.25" style="1" customWidth="1"/>
    <col min="19" max="19" width="7" style="1" customWidth="1"/>
    <col min="20" max="20" width="8.625" style="1" customWidth="1"/>
    <col min="21" max="16384" width="9" style="1"/>
  </cols>
  <sheetData>
    <row r="1" spans="1:20" ht="20.25" x14ac:dyDescent="0.3">
      <c r="A1" s="124" t="s">
        <v>178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11.25" customHeight="1" x14ac:dyDescent="0.3">
      <c r="A2" s="42" t="s">
        <v>158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x14ac:dyDescent="0.3">
      <c r="A3" s="1" t="s">
        <v>128</v>
      </c>
      <c r="L3" s="44"/>
    </row>
    <row r="4" spans="1:20" ht="14.25" thickBot="1" x14ac:dyDescent="0.35">
      <c r="A4" s="1" t="s">
        <v>105</v>
      </c>
      <c r="L4" s="44"/>
    </row>
    <row r="5" spans="1:20" ht="17.25" customHeight="1" thickBot="1" x14ac:dyDescent="0.35">
      <c r="A5" s="125" t="s">
        <v>106</v>
      </c>
      <c r="B5" s="127" t="s">
        <v>107</v>
      </c>
      <c r="C5" s="129" t="s">
        <v>108</v>
      </c>
      <c r="D5" s="130"/>
      <c r="E5" s="130"/>
      <c r="F5" s="130"/>
      <c r="G5" s="130"/>
      <c r="H5" s="130"/>
      <c r="I5" s="130"/>
      <c r="J5" s="131"/>
      <c r="K5" s="109"/>
      <c r="L5" s="129" t="s">
        <v>109</v>
      </c>
      <c r="M5" s="130"/>
      <c r="N5" s="130"/>
      <c r="O5" s="130"/>
      <c r="P5" s="130"/>
      <c r="Q5" s="130"/>
      <c r="R5" s="130"/>
      <c r="S5" s="130"/>
      <c r="T5" s="131"/>
    </row>
    <row r="6" spans="1:20" x14ac:dyDescent="0.3">
      <c r="A6" s="126"/>
      <c r="B6" s="128"/>
      <c r="C6" s="75" t="s">
        <v>110</v>
      </c>
      <c r="D6" s="46" t="s">
        <v>111</v>
      </c>
      <c r="E6" s="46" t="s">
        <v>112</v>
      </c>
      <c r="F6" s="45" t="s">
        <v>113</v>
      </c>
      <c r="G6" s="46" t="s">
        <v>114</v>
      </c>
      <c r="H6" s="64" t="s">
        <v>115</v>
      </c>
      <c r="I6" s="65" t="s">
        <v>116</v>
      </c>
      <c r="J6" s="76" t="s">
        <v>117</v>
      </c>
      <c r="K6" s="79"/>
      <c r="L6" s="78" t="s">
        <v>110</v>
      </c>
      <c r="M6" s="45" t="s">
        <v>118</v>
      </c>
      <c r="N6" s="46" t="s">
        <v>111</v>
      </c>
      <c r="O6" s="46" t="s">
        <v>112</v>
      </c>
      <c r="P6" s="45" t="s">
        <v>113</v>
      </c>
      <c r="Q6" s="46" t="s">
        <v>114</v>
      </c>
      <c r="R6" s="64" t="s">
        <v>115</v>
      </c>
      <c r="S6" s="67" t="s">
        <v>116</v>
      </c>
      <c r="T6" s="76" t="s">
        <v>117</v>
      </c>
    </row>
    <row r="7" spans="1:20" x14ac:dyDescent="0.3">
      <c r="A7" s="83">
        <v>2015</v>
      </c>
      <c r="B7" s="74" t="s">
        <v>92</v>
      </c>
      <c r="C7" s="47">
        <v>40</v>
      </c>
      <c r="D7" s="48">
        <v>29</v>
      </c>
      <c r="E7" s="48">
        <v>10</v>
      </c>
      <c r="F7" s="49">
        <f>SUM(D7:E7)</f>
        <v>39</v>
      </c>
      <c r="G7" s="48">
        <f>C7-F7</f>
        <v>1</v>
      </c>
      <c r="H7" s="49">
        <f>IF(G7&gt;=1,G7,"여석없음")</f>
        <v>1</v>
      </c>
      <c r="I7" s="66">
        <v>1</v>
      </c>
      <c r="J7" s="50">
        <v>0</v>
      </c>
      <c r="K7" s="79"/>
      <c r="L7" s="51">
        <v>40</v>
      </c>
      <c r="M7" s="49">
        <f>ROUNDDOWN(L7*0.1,0)</f>
        <v>4</v>
      </c>
      <c r="N7" s="48">
        <v>3</v>
      </c>
      <c r="O7" s="48">
        <v>1</v>
      </c>
      <c r="P7" s="49">
        <f>SUM(N7:O7)</f>
        <v>4</v>
      </c>
      <c r="Q7" s="48">
        <f>M7-P7</f>
        <v>0</v>
      </c>
      <c r="R7" s="49" t="str">
        <f>IF(Q7&gt;=1,Q7,"여석없음")</f>
        <v>여석없음</v>
      </c>
      <c r="S7" s="68">
        <v>0</v>
      </c>
      <c r="T7" s="50">
        <v>0</v>
      </c>
    </row>
    <row r="8" spans="1:20" x14ac:dyDescent="0.3">
      <c r="A8" s="83">
        <v>2015</v>
      </c>
      <c r="B8" s="74" t="s">
        <v>93</v>
      </c>
      <c r="C8" s="47">
        <v>50</v>
      </c>
      <c r="D8" s="48">
        <v>36</v>
      </c>
      <c r="E8" s="48">
        <v>12</v>
      </c>
      <c r="F8" s="49">
        <f t="shared" ref="F8:F20" si="0">SUM(D8:E8)</f>
        <v>48</v>
      </c>
      <c r="G8" s="48">
        <f t="shared" ref="G8:G20" si="1">C8-F8</f>
        <v>2</v>
      </c>
      <c r="H8" s="49">
        <f t="shared" ref="H8:H20" si="2">IF(G8&gt;=1,G8,"여석없음")</f>
        <v>2</v>
      </c>
      <c r="I8" s="66">
        <v>1</v>
      </c>
      <c r="J8" s="50">
        <v>1</v>
      </c>
      <c r="K8" s="79"/>
      <c r="L8" s="51">
        <v>50</v>
      </c>
      <c r="M8" s="49">
        <f t="shared" ref="M8:M20" si="3">ROUNDDOWN(L8*0.1,0)</f>
        <v>5</v>
      </c>
      <c r="N8" s="48">
        <v>3</v>
      </c>
      <c r="O8" s="48">
        <v>1</v>
      </c>
      <c r="P8" s="49">
        <f t="shared" ref="P8:P20" si="4">SUM(N8:O8)</f>
        <v>4</v>
      </c>
      <c r="Q8" s="48">
        <f t="shared" ref="Q8:Q20" si="5">M8-P8</f>
        <v>1</v>
      </c>
      <c r="R8" s="49">
        <f t="shared" ref="R8:R20" si="6">IF(Q8&gt;=1,Q8,"여석없음")</f>
        <v>1</v>
      </c>
      <c r="S8" s="68">
        <v>1</v>
      </c>
      <c r="T8" s="50">
        <v>0</v>
      </c>
    </row>
    <row r="9" spans="1:20" x14ac:dyDescent="0.3">
      <c r="A9" s="83">
        <v>2015</v>
      </c>
      <c r="B9" s="74" t="s">
        <v>94</v>
      </c>
      <c r="C9" s="47">
        <v>30</v>
      </c>
      <c r="D9" s="48">
        <v>14</v>
      </c>
      <c r="E9" s="48">
        <v>16</v>
      </c>
      <c r="F9" s="49">
        <f t="shared" si="0"/>
        <v>30</v>
      </c>
      <c r="G9" s="48">
        <f t="shared" si="1"/>
        <v>0</v>
      </c>
      <c r="H9" s="49" t="str">
        <f t="shared" si="2"/>
        <v>여석없음</v>
      </c>
      <c r="I9" s="66">
        <v>0</v>
      </c>
      <c r="J9" s="50">
        <v>0</v>
      </c>
      <c r="K9" s="79"/>
      <c r="L9" s="51">
        <v>30</v>
      </c>
      <c r="M9" s="49">
        <f t="shared" si="3"/>
        <v>3</v>
      </c>
      <c r="N9" s="48">
        <v>4</v>
      </c>
      <c r="O9" s="48">
        <v>1</v>
      </c>
      <c r="P9" s="49">
        <f t="shared" si="4"/>
        <v>5</v>
      </c>
      <c r="Q9" s="48">
        <f t="shared" si="5"/>
        <v>-2</v>
      </c>
      <c r="R9" s="49" t="str">
        <f t="shared" si="6"/>
        <v>여석없음</v>
      </c>
      <c r="S9" s="68">
        <v>0</v>
      </c>
      <c r="T9" s="50">
        <v>0</v>
      </c>
    </row>
    <row r="10" spans="1:20" x14ac:dyDescent="0.3">
      <c r="A10" s="83">
        <v>2015</v>
      </c>
      <c r="B10" s="74" t="s">
        <v>95</v>
      </c>
      <c r="C10" s="47">
        <v>30</v>
      </c>
      <c r="D10" s="48">
        <v>15</v>
      </c>
      <c r="E10" s="48">
        <v>14</v>
      </c>
      <c r="F10" s="49">
        <f t="shared" si="0"/>
        <v>29</v>
      </c>
      <c r="G10" s="48">
        <f t="shared" si="1"/>
        <v>1</v>
      </c>
      <c r="H10" s="49">
        <f t="shared" si="2"/>
        <v>1</v>
      </c>
      <c r="I10" s="66">
        <v>1</v>
      </c>
      <c r="J10" s="50">
        <v>0</v>
      </c>
      <c r="K10" s="79"/>
      <c r="L10" s="51">
        <v>30</v>
      </c>
      <c r="M10" s="49">
        <f t="shared" si="3"/>
        <v>3</v>
      </c>
      <c r="N10" s="48">
        <v>1</v>
      </c>
      <c r="O10" s="48">
        <v>1</v>
      </c>
      <c r="P10" s="49">
        <f t="shared" si="4"/>
        <v>2</v>
      </c>
      <c r="Q10" s="48">
        <f t="shared" si="5"/>
        <v>1</v>
      </c>
      <c r="R10" s="49">
        <f t="shared" si="6"/>
        <v>1</v>
      </c>
      <c r="S10" s="68">
        <v>1</v>
      </c>
      <c r="T10" s="50">
        <v>0</v>
      </c>
    </row>
    <row r="11" spans="1:20" x14ac:dyDescent="0.3">
      <c r="A11" s="83">
        <v>2015</v>
      </c>
      <c r="B11" s="74" t="s">
        <v>96</v>
      </c>
      <c r="C11" s="47">
        <v>30</v>
      </c>
      <c r="D11" s="48">
        <v>18</v>
      </c>
      <c r="E11" s="48">
        <v>11</v>
      </c>
      <c r="F11" s="49">
        <f t="shared" si="0"/>
        <v>29</v>
      </c>
      <c r="G11" s="48">
        <f t="shared" si="1"/>
        <v>1</v>
      </c>
      <c r="H11" s="49">
        <f t="shared" si="2"/>
        <v>1</v>
      </c>
      <c r="I11" s="66">
        <v>1</v>
      </c>
      <c r="J11" s="50">
        <v>0</v>
      </c>
      <c r="K11" s="79"/>
      <c r="L11" s="51">
        <v>30</v>
      </c>
      <c r="M11" s="49">
        <f t="shared" si="3"/>
        <v>3</v>
      </c>
      <c r="N11" s="48">
        <v>0</v>
      </c>
      <c r="O11" s="48">
        <v>2</v>
      </c>
      <c r="P11" s="49">
        <f t="shared" si="4"/>
        <v>2</v>
      </c>
      <c r="Q11" s="48">
        <f t="shared" si="5"/>
        <v>1</v>
      </c>
      <c r="R11" s="49">
        <f t="shared" si="6"/>
        <v>1</v>
      </c>
      <c r="S11" s="68">
        <v>1</v>
      </c>
      <c r="T11" s="50">
        <v>0</v>
      </c>
    </row>
    <row r="12" spans="1:20" x14ac:dyDescent="0.3">
      <c r="A12" s="83">
        <v>2015</v>
      </c>
      <c r="B12" s="74" t="s">
        <v>97</v>
      </c>
      <c r="C12" s="47">
        <v>40</v>
      </c>
      <c r="D12" s="48">
        <v>38</v>
      </c>
      <c r="E12" s="48">
        <v>1</v>
      </c>
      <c r="F12" s="49">
        <f t="shared" si="0"/>
        <v>39</v>
      </c>
      <c r="G12" s="48">
        <f t="shared" si="1"/>
        <v>1</v>
      </c>
      <c r="H12" s="49">
        <f t="shared" si="2"/>
        <v>1</v>
      </c>
      <c r="I12" s="66">
        <v>1</v>
      </c>
      <c r="J12" s="50">
        <v>0</v>
      </c>
      <c r="K12" s="79"/>
      <c r="L12" s="51">
        <v>40</v>
      </c>
      <c r="M12" s="49">
        <f t="shared" si="3"/>
        <v>4</v>
      </c>
      <c r="N12" s="48">
        <v>4</v>
      </c>
      <c r="O12" s="48">
        <v>0</v>
      </c>
      <c r="P12" s="49">
        <f t="shared" si="4"/>
        <v>4</v>
      </c>
      <c r="Q12" s="48">
        <f t="shared" si="5"/>
        <v>0</v>
      </c>
      <c r="R12" s="49" t="str">
        <f t="shared" si="6"/>
        <v>여석없음</v>
      </c>
      <c r="S12" s="68">
        <v>0</v>
      </c>
      <c r="T12" s="50">
        <v>0</v>
      </c>
    </row>
    <row r="13" spans="1:20" x14ac:dyDescent="0.3">
      <c r="A13" s="83">
        <v>2015</v>
      </c>
      <c r="B13" s="74" t="s">
        <v>98</v>
      </c>
      <c r="C13" s="47">
        <v>40</v>
      </c>
      <c r="D13" s="48">
        <v>28</v>
      </c>
      <c r="E13" s="48">
        <v>11</v>
      </c>
      <c r="F13" s="49">
        <f t="shared" si="0"/>
        <v>39</v>
      </c>
      <c r="G13" s="48">
        <f t="shared" si="1"/>
        <v>1</v>
      </c>
      <c r="H13" s="49">
        <f t="shared" si="2"/>
        <v>1</v>
      </c>
      <c r="I13" s="66">
        <v>1</v>
      </c>
      <c r="J13" s="50">
        <v>0</v>
      </c>
      <c r="K13" s="79"/>
      <c r="L13" s="51">
        <v>40</v>
      </c>
      <c r="M13" s="49">
        <f t="shared" si="3"/>
        <v>4</v>
      </c>
      <c r="N13" s="48">
        <v>4</v>
      </c>
      <c r="O13" s="48">
        <v>2</v>
      </c>
      <c r="P13" s="49">
        <f t="shared" si="4"/>
        <v>6</v>
      </c>
      <c r="Q13" s="48">
        <f t="shared" si="5"/>
        <v>-2</v>
      </c>
      <c r="R13" s="49" t="str">
        <f t="shared" si="6"/>
        <v>여석없음</v>
      </c>
      <c r="S13" s="68">
        <v>0</v>
      </c>
      <c r="T13" s="50">
        <v>0</v>
      </c>
    </row>
    <row r="14" spans="1:20" x14ac:dyDescent="0.3">
      <c r="A14" s="83">
        <v>2015</v>
      </c>
      <c r="B14" s="74" t="s">
        <v>99</v>
      </c>
      <c r="C14" s="47">
        <v>40</v>
      </c>
      <c r="D14" s="48">
        <v>31</v>
      </c>
      <c r="E14" s="48">
        <v>8</v>
      </c>
      <c r="F14" s="49">
        <f t="shared" si="0"/>
        <v>39</v>
      </c>
      <c r="G14" s="48">
        <f t="shared" si="1"/>
        <v>1</v>
      </c>
      <c r="H14" s="49">
        <f t="shared" si="2"/>
        <v>1</v>
      </c>
      <c r="I14" s="66">
        <v>1</v>
      </c>
      <c r="J14" s="50">
        <v>0</v>
      </c>
      <c r="K14" s="79"/>
      <c r="L14" s="51">
        <v>40</v>
      </c>
      <c r="M14" s="49">
        <f t="shared" si="3"/>
        <v>4</v>
      </c>
      <c r="N14" s="48">
        <v>2</v>
      </c>
      <c r="O14" s="48">
        <v>2</v>
      </c>
      <c r="P14" s="49">
        <f t="shared" si="4"/>
        <v>4</v>
      </c>
      <c r="Q14" s="48">
        <f t="shared" si="5"/>
        <v>0</v>
      </c>
      <c r="R14" s="49" t="str">
        <f t="shared" si="6"/>
        <v>여석없음</v>
      </c>
      <c r="S14" s="68">
        <v>0</v>
      </c>
      <c r="T14" s="50">
        <v>0</v>
      </c>
    </row>
    <row r="15" spans="1:20" x14ac:dyDescent="0.3">
      <c r="A15" s="83">
        <v>2015</v>
      </c>
      <c r="B15" s="74" t="s">
        <v>100</v>
      </c>
      <c r="C15" s="47">
        <v>35</v>
      </c>
      <c r="D15" s="48">
        <v>28</v>
      </c>
      <c r="E15" s="48">
        <v>6</v>
      </c>
      <c r="F15" s="49">
        <f t="shared" si="0"/>
        <v>34</v>
      </c>
      <c r="G15" s="48">
        <f t="shared" si="1"/>
        <v>1</v>
      </c>
      <c r="H15" s="49">
        <f t="shared" si="2"/>
        <v>1</v>
      </c>
      <c r="I15" s="66">
        <v>1</v>
      </c>
      <c r="J15" s="50">
        <v>0</v>
      </c>
      <c r="K15" s="79"/>
      <c r="L15" s="51">
        <v>35</v>
      </c>
      <c r="M15" s="49">
        <f t="shared" si="3"/>
        <v>3</v>
      </c>
      <c r="N15" s="48">
        <v>3</v>
      </c>
      <c r="O15" s="48">
        <v>0</v>
      </c>
      <c r="P15" s="49">
        <f t="shared" si="4"/>
        <v>3</v>
      </c>
      <c r="Q15" s="48">
        <f t="shared" si="5"/>
        <v>0</v>
      </c>
      <c r="R15" s="49" t="str">
        <f t="shared" si="6"/>
        <v>여석없음</v>
      </c>
      <c r="S15" s="68">
        <v>0</v>
      </c>
      <c r="T15" s="50">
        <v>0</v>
      </c>
    </row>
    <row r="16" spans="1:20" x14ac:dyDescent="0.3">
      <c r="A16" s="83">
        <v>2015</v>
      </c>
      <c r="B16" s="74" t="s">
        <v>101</v>
      </c>
      <c r="C16" s="47">
        <v>40</v>
      </c>
      <c r="D16" s="48">
        <v>27</v>
      </c>
      <c r="E16" s="48">
        <v>12</v>
      </c>
      <c r="F16" s="49">
        <f t="shared" si="0"/>
        <v>39</v>
      </c>
      <c r="G16" s="48">
        <f t="shared" si="1"/>
        <v>1</v>
      </c>
      <c r="H16" s="49">
        <f t="shared" si="2"/>
        <v>1</v>
      </c>
      <c r="I16" s="66">
        <v>1</v>
      </c>
      <c r="J16" s="50">
        <v>0</v>
      </c>
      <c r="K16" s="79"/>
      <c r="L16" s="51">
        <v>40</v>
      </c>
      <c r="M16" s="49">
        <f t="shared" si="3"/>
        <v>4</v>
      </c>
      <c r="N16" s="48">
        <v>2</v>
      </c>
      <c r="O16" s="48">
        <v>1</v>
      </c>
      <c r="P16" s="49">
        <f t="shared" si="4"/>
        <v>3</v>
      </c>
      <c r="Q16" s="48">
        <f t="shared" si="5"/>
        <v>1</v>
      </c>
      <c r="R16" s="49">
        <f t="shared" si="6"/>
        <v>1</v>
      </c>
      <c r="S16" s="68">
        <v>1</v>
      </c>
      <c r="T16" s="50">
        <v>0</v>
      </c>
    </row>
    <row r="17" spans="1:20" x14ac:dyDescent="0.3">
      <c r="A17" s="83">
        <v>2015</v>
      </c>
      <c r="B17" s="74" t="s">
        <v>119</v>
      </c>
      <c r="C17" s="47">
        <v>30</v>
      </c>
      <c r="D17" s="48">
        <v>17</v>
      </c>
      <c r="E17" s="48">
        <v>13</v>
      </c>
      <c r="F17" s="49">
        <f t="shared" si="0"/>
        <v>30</v>
      </c>
      <c r="G17" s="48">
        <f t="shared" si="1"/>
        <v>0</v>
      </c>
      <c r="H17" s="49" t="str">
        <f t="shared" si="2"/>
        <v>여석없음</v>
      </c>
      <c r="I17" s="66">
        <v>0</v>
      </c>
      <c r="J17" s="50">
        <v>0</v>
      </c>
      <c r="K17" s="79"/>
      <c r="L17" s="51">
        <v>30</v>
      </c>
      <c r="M17" s="49">
        <f t="shared" si="3"/>
        <v>3</v>
      </c>
      <c r="N17" s="48">
        <v>1</v>
      </c>
      <c r="O17" s="48">
        <v>2</v>
      </c>
      <c r="P17" s="49">
        <f t="shared" si="4"/>
        <v>3</v>
      </c>
      <c r="Q17" s="48">
        <f t="shared" si="5"/>
        <v>0</v>
      </c>
      <c r="R17" s="49" t="str">
        <f t="shared" si="6"/>
        <v>여석없음</v>
      </c>
      <c r="S17" s="68">
        <v>0</v>
      </c>
      <c r="T17" s="50">
        <v>0</v>
      </c>
    </row>
    <row r="18" spans="1:20" x14ac:dyDescent="0.3">
      <c r="A18" s="83">
        <v>2015</v>
      </c>
      <c r="B18" s="74" t="s">
        <v>120</v>
      </c>
      <c r="C18" s="47">
        <v>30</v>
      </c>
      <c r="D18" s="48">
        <v>18</v>
      </c>
      <c r="E18" s="48">
        <v>12</v>
      </c>
      <c r="F18" s="49">
        <f t="shared" si="0"/>
        <v>30</v>
      </c>
      <c r="G18" s="48">
        <f t="shared" si="1"/>
        <v>0</v>
      </c>
      <c r="H18" s="49" t="str">
        <f t="shared" si="2"/>
        <v>여석없음</v>
      </c>
      <c r="I18" s="66">
        <v>0</v>
      </c>
      <c r="J18" s="50">
        <v>0</v>
      </c>
      <c r="K18" s="79"/>
      <c r="L18" s="51">
        <v>30</v>
      </c>
      <c r="M18" s="49">
        <f t="shared" si="3"/>
        <v>3</v>
      </c>
      <c r="N18" s="48">
        <v>3</v>
      </c>
      <c r="O18" s="48">
        <v>0</v>
      </c>
      <c r="P18" s="49">
        <f t="shared" si="4"/>
        <v>3</v>
      </c>
      <c r="Q18" s="48">
        <f t="shared" si="5"/>
        <v>0</v>
      </c>
      <c r="R18" s="49" t="str">
        <f t="shared" si="6"/>
        <v>여석없음</v>
      </c>
      <c r="S18" s="68">
        <v>0</v>
      </c>
      <c r="T18" s="50">
        <v>0</v>
      </c>
    </row>
    <row r="19" spans="1:20" x14ac:dyDescent="0.3">
      <c r="A19" s="83">
        <v>2015</v>
      </c>
      <c r="B19" s="74" t="s">
        <v>121</v>
      </c>
      <c r="C19" s="47">
        <v>30</v>
      </c>
      <c r="D19" s="48">
        <v>22</v>
      </c>
      <c r="E19" s="48">
        <v>5</v>
      </c>
      <c r="F19" s="49">
        <f t="shared" si="0"/>
        <v>27</v>
      </c>
      <c r="G19" s="48">
        <f t="shared" si="1"/>
        <v>3</v>
      </c>
      <c r="H19" s="49">
        <f t="shared" si="2"/>
        <v>3</v>
      </c>
      <c r="I19" s="66">
        <v>2</v>
      </c>
      <c r="J19" s="50">
        <v>1</v>
      </c>
      <c r="K19" s="79"/>
      <c r="L19" s="51">
        <v>30</v>
      </c>
      <c r="M19" s="49">
        <f t="shared" si="3"/>
        <v>3</v>
      </c>
      <c r="N19" s="48">
        <v>2</v>
      </c>
      <c r="O19" s="48">
        <v>1</v>
      </c>
      <c r="P19" s="49">
        <f t="shared" si="4"/>
        <v>3</v>
      </c>
      <c r="Q19" s="48">
        <f t="shared" si="5"/>
        <v>0</v>
      </c>
      <c r="R19" s="49" t="str">
        <f t="shared" si="6"/>
        <v>여석없음</v>
      </c>
      <c r="S19" s="68">
        <v>0</v>
      </c>
      <c r="T19" s="50">
        <v>0</v>
      </c>
    </row>
    <row r="20" spans="1:20" ht="14.25" thickBot="1" x14ac:dyDescent="0.35">
      <c r="A20" s="84">
        <v>2015</v>
      </c>
      <c r="B20" s="112" t="s">
        <v>139</v>
      </c>
      <c r="C20" s="52">
        <v>30</v>
      </c>
      <c r="D20" s="53">
        <v>21</v>
      </c>
      <c r="E20" s="53">
        <v>8</v>
      </c>
      <c r="F20" s="54">
        <f t="shared" si="0"/>
        <v>29</v>
      </c>
      <c r="G20" s="53">
        <f t="shared" si="1"/>
        <v>1</v>
      </c>
      <c r="H20" s="54">
        <f t="shared" si="2"/>
        <v>1</v>
      </c>
      <c r="I20" s="77">
        <v>1</v>
      </c>
      <c r="J20" s="55">
        <v>0</v>
      </c>
      <c r="K20" s="113"/>
      <c r="L20" s="56">
        <v>30</v>
      </c>
      <c r="M20" s="54">
        <f t="shared" si="3"/>
        <v>3</v>
      </c>
      <c r="N20" s="53">
        <v>0</v>
      </c>
      <c r="O20" s="53">
        <v>2</v>
      </c>
      <c r="P20" s="54">
        <f t="shared" si="4"/>
        <v>2</v>
      </c>
      <c r="Q20" s="53">
        <f t="shared" si="5"/>
        <v>1</v>
      </c>
      <c r="R20" s="54">
        <f t="shared" si="6"/>
        <v>1</v>
      </c>
      <c r="S20" s="69">
        <v>1</v>
      </c>
      <c r="T20" s="55">
        <v>0</v>
      </c>
    </row>
    <row r="21" spans="1:20" ht="14.25" thickBot="1" x14ac:dyDescent="0.35">
      <c r="H21" s="28">
        <f>SUM(H7:H20)</f>
        <v>14</v>
      </c>
      <c r="I21" s="28">
        <f>SUM(I7:I20)</f>
        <v>12</v>
      </c>
      <c r="J21" s="28">
        <f>SUM(J7:J20)</f>
        <v>2</v>
      </c>
      <c r="L21" s="44"/>
      <c r="R21" s="28">
        <f>SUM(R7:R20)</f>
        <v>5</v>
      </c>
      <c r="S21" s="28">
        <f>SUM(S7:S20)</f>
        <v>5</v>
      </c>
      <c r="T21" s="28">
        <f>SUM(T7:T20)</f>
        <v>0</v>
      </c>
    </row>
    <row r="22" spans="1:20" x14ac:dyDescent="0.3">
      <c r="A22" s="102">
        <v>2016</v>
      </c>
      <c r="B22" s="103" t="s">
        <v>92</v>
      </c>
      <c r="C22" s="104">
        <v>40</v>
      </c>
      <c r="D22" s="105">
        <v>38</v>
      </c>
      <c r="E22" s="105">
        <v>2</v>
      </c>
      <c r="F22" s="106">
        <f>SUM(D22:E22)</f>
        <v>40</v>
      </c>
      <c r="G22" s="105">
        <f>C22-F22</f>
        <v>0</v>
      </c>
      <c r="H22" s="106" t="str">
        <f>IF(G22&gt;=1,G22,"여석없음")</f>
        <v>여석없음</v>
      </c>
      <c r="I22" s="107">
        <v>0</v>
      </c>
      <c r="J22" s="108">
        <v>0</v>
      </c>
      <c r="K22" s="109"/>
      <c r="L22" s="110">
        <v>40</v>
      </c>
      <c r="M22" s="106">
        <f>ROUNDDOWN(L22*0.1,0)</f>
        <v>4</v>
      </c>
      <c r="N22" s="105">
        <v>4</v>
      </c>
      <c r="O22" s="105">
        <v>1</v>
      </c>
      <c r="P22" s="106">
        <f>SUM(N22:O22)</f>
        <v>5</v>
      </c>
      <c r="Q22" s="105">
        <f>M22-P22</f>
        <v>-1</v>
      </c>
      <c r="R22" s="106" t="str">
        <f>IF(Q22&gt;=1,Q22,"여석없음")</f>
        <v>여석없음</v>
      </c>
      <c r="S22" s="111">
        <v>0</v>
      </c>
      <c r="T22" s="108">
        <v>0</v>
      </c>
    </row>
    <row r="23" spans="1:20" x14ac:dyDescent="0.3">
      <c r="A23" s="83">
        <v>2016</v>
      </c>
      <c r="B23" s="74" t="s">
        <v>93</v>
      </c>
      <c r="C23" s="47">
        <v>50</v>
      </c>
      <c r="D23" s="48">
        <v>48</v>
      </c>
      <c r="E23" s="48">
        <v>2</v>
      </c>
      <c r="F23" s="49">
        <f t="shared" ref="F23:F35" si="7">SUM(D23:E23)</f>
        <v>50</v>
      </c>
      <c r="G23" s="48">
        <f t="shared" ref="G23:G35" si="8">C23-F23</f>
        <v>0</v>
      </c>
      <c r="H23" s="49" t="str">
        <f t="shared" ref="H23:H35" si="9">IF(G23&gt;=1,G23,"여석없음")</f>
        <v>여석없음</v>
      </c>
      <c r="I23" s="66">
        <v>0</v>
      </c>
      <c r="J23" s="50">
        <v>0</v>
      </c>
      <c r="K23" s="79"/>
      <c r="L23" s="51">
        <v>50</v>
      </c>
      <c r="M23" s="49">
        <f t="shared" ref="M23:M35" si="10">ROUNDDOWN(L23*0.1,0)</f>
        <v>5</v>
      </c>
      <c r="N23" s="48">
        <v>6</v>
      </c>
      <c r="O23" s="48">
        <v>0</v>
      </c>
      <c r="P23" s="49">
        <f t="shared" ref="P23:P35" si="11">SUM(N23:O23)</f>
        <v>6</v>
      </c>
      <c r="Q23" s="48">
        <f t="shared" ref="Q23:Q35" si="12">M23-P23</f>
        <v>-1</v>
      </c>
      <c r="R23" s="49" t="str">
        <f t="shared" ref="R23:R35" si="13">IF(Q23&gt;=1,Q23,"여석없음")</f>
        <v>여석없음</v>
      </c>
      <c r="S23" s="68">
        <v>0</v>
      </c>
      <c r="T23" s="50">
        <v>0</v>
      </c>
    </row>
    <row r="24" spans="1:20" x14ac:dyDescent="0.3">
      <c r="A24" s="83">
        <v>2016</v>
      </c>
      <c r="B24" s="74" t="s">
        <v>94</v>
      </c>
      <c r="C24" s="47">
        <v>30</v>
      </c>
      <c r="D24" s="48">
        <v>26</v>
      </c>
      <c r="E24" s="48">
        <v>3</v>
      </c>
      <c r="F24" s="49">
        <f t="shared" si="7"/>
        <v>29</v>
      </c>
      <c r="G24" s="48">
        <f t="shared" si="8"/>
        <v>1</v>
      </c>
      <c r="H24" s="49">
        <f t="shared" si="9"/>
        <v>1</v>
      </c>
      <c r="I24" s="66">
        <v>1</v>
      </c>
      <c r="J24" s="50">
        <v>0</v>
      </c>
      <c r="K24" s="79"/>
      <c r="L24" s="51">
        <v>30</v>
      </c>
      <c r="M24" s="49">
        <f t="shared" si="10"/>
        <v>3</v>
      </c>
      <c r="N24" s="48">
        <v>4</v>
      </c>
      <c r="O24" s="48">
        <v>1</v>
      </c>
      <c r="P24" s="49">
        <f t="shared" si="11"/>
        <v>5</v>
      </c>
      <c r="Q24" s="48">
        <f t="shared" si="12"/>
        <v>-2</v>
      </c>
      <c r="R24" s="49" t="str">
        <f t="shared" si="13"/>
        <v>여석없음</v>
      </c>
      <c r="S24" s="68">
        <v>0</v>
      </c>
      <c r="T24" s="50">
        <v>0</v>
      </c>
    </row>
    <row r="25" spans="1:20" x14ac:dyDescent="0.3">
      <c r="A25" s="83">
        <v>2016</v>
      </c>
      <c r="B25" s="74" t="s">
        <v>95</v>
      </c>
      <c r="C25" s="47">
        <v>30</v>
      </c>
      <c r="D25" s="48">
        <v>26</v>
      </c>
      <c r="E25" s="48">
        <v>4</v>
      </c>
      <c r="F25" s="49">
        <f t="shared" si="7"/>
        <v>30</v>
      </c>
      <c r="G25" s="48">
        <f t="shared" si="8"/>
        <v>0</v>
      </c>
      <c r="H25" s="49" t="str">
        <f t="shared" si="9"/>
        <v>여석없음</v>
      </c>
      <c r="I25" s="66">
        <v>0</v>
      </c>
      <c r="J25" s="50">
        <v>0</v>
      </c>
      <c r="K25" s="79"/>
      <c r="L25" s="51">
        <v>30</v>
      </c>
      <c r="M25" s="49">
        <f t="shared" si="10"/>
        <v>3</v>
      </c>
      <c r="N25" s="48">
        <v>2</v>
      </c>
      <c r="O25" s="48">
        <v>1</v>
      </c>
      <c r="P25" s="49">
        <f t="shared" si="11"/>
        <v>3</v>
      </c>
      <c r="Q25" s="48">
        <f t="shared" si="12"/>
        <v>0</v>
      </c>
      <c r="R25" s="49" t="str">
        <f t="shared" si="13"/>
        <v>여석없음</v>
      </c>
      <c r="S25" s="68">
        <v>0</v>
      </c>
      <c r="T25" s="50">
        <v>0</v>
      </c>
    </row>
    <row r="26" spans="1:20" x14ac:dyDescent="0.3">
      <c r="A26" s="83">
        <v>2016</v>
      </c>
      <c r="B26" s="74" t="s">
        <v>96</v>
      </c>
      <c r="C26" s="47">
        <v>30</v>
      </c>
      <c r="D26" s="48">
        <v>28</v>
      </c>
      <c r="E26" s="48">
        <v>2</v>
      </c>
      <c r="F26" s="49">
        <f t="shared" si="7"/>
        <v>30</v>
      </c>
      <c r="G26" s="48">
        <f t="shared" si="8"/>
        <v>0</v>
      </c>
      <c r="H26" s="49" t="str">
        <f t="shared" si="9"/>
        <v>여석없음</v>
      </c>
      <c r="I26" s="66">
        <v>0</v>
      </c>
      <c r="J26" s="50">
        <v>0</v>
      </c>
      <c r="K26" s="79"/>
      <c r="L26" s="51">
        <v>30</v>
      </c>
      <c r="M26" s="49">
        <f t="shared" si="10"/>
        <v>3</v>
      </c>
      <c r="N26" s="48">
        <v>2</v>
      </c>
      <c r="O26" s="48">
        <v>0</v>
      </c>
      <c r="P26" s="49">
        <f t="shared" si="11"/>
        <v>2</v>
      </c>
      <c r="Q26" s="48">
        <f t="shared" si="12"/>
        <v>1</v>
      </c>
      <c r="R26" s="49">
        <f t="shared" si="13"/>
        <v>1</v>
      </c>
      <c r="S26" s="68">
        <v>1</v>
      </c>
      <c r="T26" s="50">
        <v>0</v>
      </c>
    </row>
    <row r="27" spans="1:20" x14ac:dyDescent="0.3">
      <c r="A27" s="83">
        <v>2016</v>
      </c>
      <c r="B27" s="74" t="s">
        <v>97</v>
      </c>
      <c r="C27" s="47">
        <v>40</v>
      </c>
      <c r="D27" s="48">
        <v>37</v>
      </c>
      <c r="E27" s="48">
        <v>2</v>
      </c>
      <c r="F27" s="49">
        <f t="shared" si="7"/>
        <v>39</v>
      </c>
      <c r="G27" s="48">
        <f t="shared" si="8"/>
        <v>1</v>
      </c>
      <c r="H27" s="49">
        <f t="shared" si="9"/>
        <v>1</v>
      </c>
      <c r="I27" s="66">
        <v>1</v>
      </c>
      <c r="J27" s="50">
        <v>0</v>
      </c>
      <c r="K27" s="79"/>
      <c r="L27" s="51">
        <v>40</v>
      </c>
      <c r="M27" s="49">
        <f t="shared" si="10"/>
        <v>4</v>
      </c>
      <c r="N27" s="48">
        <v>4</v>
      </c>
      <c r="O27" s="48">
        <v>0</v>
      </c>
      <c r="P27" s="49">
        <f t="shared" si="11"/>
        <v>4</v>
      </c>
      <c r="Q27" s="48">
        <f t="shared" si="12"/>
        <v>0</v>
      </c>
      <c r="R27" s="49" t="str">
        <f t="shared" si="13"/>
        <v>여석없음</v>
      </c>
      <c r="S27" s="68">
        <v>0</v>
      </c>
      <c r="T27" s="50">
        <v>0</v>
      </c>
    </row>
    <row r="28" spans="1:20" x14ac:dyDescent="0.3">
      <c r="A28" s="83">
        <v>2016</v>
      </c>
      <c r="B28" s="74" t="s">
        <v>98</v>
      </c>
      <c r="C28" s="47">
        <v>40</v>
      </c>
      <c r="D28" s="48">
        <v>38</v>
      </c>
      <c r="E28" s="48">
        <v>2</v>
      </c>
      <c r="F28" s="49">
        <f t="shared" si="7"/>
        <v>40</v>
      </c>
      <c r="G28" s="48">
        <f t="shared" si="8"/>
        <v>0</v>
      </c>
      <c r="H28" s="49" t="str">
        <f t="shared" si="9"/>
        <v>여석없음</v>
      </c>
      <c r="I28" s="66">
        <v>0</v>
      </c>
      <c r="J28" s="50">
        <v>0</v>
      </c>
      <c r="K28" s="79"/>
      <c r="L28" s="51">
        <v>40</v>
      </c>
      <c r="M28" s="49">
        <f t="shared" si="10"/>
        <v>4</v>
      </c>
      <c r="N28" s="48">
        <v>5</v>
      </c>
      <c r="O28" s="48">
        <v>1</v>
      </c>
      <c r="P28" s="49">
        <f t="shared" si="11"/>
        <v>6</v>
      </c>
      <c r="Q28" s="48">
        <f t="shared" si="12"/>
        <v>-2</v>
      </c>
      <c r="R28" s="49" t="str">
        <f t="shared" si="13"/>
        <v>여석없음</v>
      </c>
      <c r="S28" s="68">
        <v>0</v>
      </c>
      <c r="T28" s="50">
        <v>0</v>
      </c>
    </row>
    <row r="29" spans="1:20" x14ac:dyDescent="0.3">
      <c r="A29" s="83">
        <v>2016</v>
      </c>
      <c r="B29" s="74" t="s">
        <v>99</v>
      </c>
      <c r="C29" s="47">
        <v>40</v>
      </c>
      <c r="D29" s="48">
        <v>38</v>
      </c>
      <c r="E29" s="48">
        <v>1</v>
      </c>
      <c r="F29" s="49">
        <f t="shared" si="7"/>
        <v>39</v>
      </c>
      <c r="G29" s="48">
        <f t="shared" si="8"/>
        <v>1</v>
      </c>
      <c r="H29" s="49">
        <f t="shared" si="9"/>
        <v>1</v>
      </c>
      <c r="I29" s="66">
        <v>1</v>
      </c>
      <c r="J29" s="50">
        <v>0</v>
      </c>
      <c r="K29" s="79"/>
      <c r="L29" s="51">
        <v>40</v>
      </c>
      <c r="M29" s="49">
        <f t="shared" si="10"/>
        <v>4</v>
      </c>
      <c r="N29" s="48">
        <v>4</v>
      </c>
      <c r="O29" s="48">
        <v>0</v>
      </c>
      <c r="P29" s="49">
        <f t="shared" si="11"/>
        <v>4</v>
      </c>
      <c r="Q29" s="48">
        <f t="shared" si="12"/>
        <v>0</v>
      </c>
      <c r="R29" s="49" t="str">
        <f t="shared" si="13"/>
        <v>여석없음</v>
      </c>
      <c r="S29" s="68">
        <v>0</v>
      </c>
      <c r="T29" s="50">
        <v>0</v>
      </c>
    </row>
    <row r="30" spans="1:20" x14ac:dyDescent="0.3">
      <c r="A30" s="83">
        <v>2016</v>
      </c>
      <c r="B30" s="74" t="s">
        <v>100</v>
      </c>
      <c r="C30" s="47">
        <v>35</v>
      </c>
      <c r="D30" s="48">
        <v>35</v>
      </c>
      <c r="E30" s="48">
        <v>0</v>
      </c>
      <c r="F30" s="49">
        <f t="shared" si="7"/>
        <v>35</v>
      </c>
      <c r="G30" s="48">
        <f t="shared" si="8"/>
        <v>0</v>
      </c>
      <c r="H30" s="49" t="str">
        <f t="shared" si="9"/>
        <v>여석없음</v>
      </c>
      <c r="I30" s="66">
        <v>0</v>
      </c>
      <c r="J30" s="50">
        <v>0</v>
      </c>
      <c r="K30" s="79"/>
      <c r="L30" s="51">
        <v>35</v>
      </c>
      <c r="M30" s="49">
        <f t="shared" si="10"/>
        <v>3</v>
      </c>
      <c r="N30" s="48">
        <v>4</v>
      </c>
      <c r="O30" s="48">
        <v>0</v>
      </c>
      <c r="P30" s="49">
        <f t="shared" si="11"/>
        <v>4</v>
      </c>
      <c r="Q30" s="48">
        <f t="shared" si="12"/>
        <v>-1</v>
      </c>
      <c r="R30" s="49" t="str">
        <f t="shared" si="13"/>
        <v>여석없음</v>
      </c>
      <c r="S30" s="68">
        <v>0</v>
      </c>
      <c r="T30" s="50">
        <v>0</v>
      </c>
    </row>
    <row r="31" spans="1:20" x14ac:dyDescent="0.3">
      <c r="A31" s="83">
        <v>2016</v>
      </c>
      <c r="B31" s="74" t="s">
        <v>101</v>
      </c>
      <c r="C31" s="47">
        <v>40</v>
      </c>
      <c r="D31" s="48">
        <v>37</v>
      </c>
      <c r="E31" s="48">
        <v>3</v>
      </c>
      <c r="F31" s="49">
        <f t="shared" si="7"/>
        <v>40</v>
      </c>
      <c r="G31" s="48">
        <f t="shared" si="8"/>
        <v>0</v>
      </c>
      <c r="H31" s="49" t="str">
        <f t="shared" si="9"/>
        <v>여석없음</v>
      </c>
      <c r="I31" s="66">
        <v>0</v>
      </c>
      <c r="J31" s="50">
        <v>0</v>
      </c>
      <c r="K31" s="79"/>
      <c r="L31" s="51">
        <v>40</v>
      </c>
      <c r="M31" s="49">
        <f t="shared" si="10"/>
        <v>4</v>
      </c>
      <c r="N31" s="48">
        <v>5</v>
      </c>
      <c r="O31" s="48">
        <v>0</v>
      </c>
      <c r="P31" s="49">
        <f t="shared" si="11"/>
        <v>5</v>
      </c>
      <c r="Q31" s="48">
        <f t="shared" si="12"/>
        <v>-1</v>
      </c>
      <c r="R31" s="49" t="str">
        <f t="shared" si="13"/>
        <v>여석없음</v>
      </c>
      <c r="S31" s="68">
        <v>0</v>
      </c>
      <c r="T31" s="50">
        <v>0</v>
      </c>
    </row>
    <row r="32" spans="1:20" x14ac:dyDescent="0.3">
      <c r="A32" s="83">
        <v>2016</v>
      </c>
      <c r="B32" s="74" t="s">
        <v>119</v>
      </c>
      <c r="C32" s="47">
        <v>30</v>
      </c>
      <c r="D32" s="48">
        <v>28</v>
      </c>
      <c r="E32" s="48">
        <v>3</v>
      </c>
      <c r="F32" s="49">
        <f t="shared" si="7"/>
        <v>31</v>
      </c>
      <c r="G32" s="48">
        <f t="shared" si="8"/>
        <v>-1</v>
      </c>
      <c r="H32" s="49" t="str">
        <f t="shared" si="9"/>
        <v>여석없음</v>
      </c>
      <c r="I32" s="66">
        <v>0</v>
      </c>
      <c r="J32" s="50">
        <v>0</v>
      </c>
      <c r="K32" s="79"/>
      <c r="L32" s="51">
        <v>30</v>
      </c>
      <c r="M32" s="49">
        <f t="shared" si="10"/>
        <v>3</v>
      </c>
      <c r="N32" s="48">
        <v>2</v>
      </c>
      <c r="O32" s="48">
        <v>0</v>
      </c>
      <c r="P32" s="49">
        <f t="shared" si="11"/>
        <v>2</v>
      </c>
      <c r="Q32" s="48">
        <f t="shared" si="12"/>
        <v>1</v>
      </c>
      <c r="R32" s="49">
        <f t="shared" si="13"/>
        <v>1</v>
      </c>
      <c r="S32" s="68">
        <v>1</v>
      </c>
      <c r="T32" s="50">
        <v>0</v>
      </c>
    </row>
    <row r="33" spans="1:20" x14ac:dyDescent="0.3">
      <c r="A33" s="83">
        <v>2016</v>
      </c>
      <c r="B33" s="74" t="s">
        <v>120</v>
      </c>
      <c r="C33" s="47">
        <v>30</v>
      </c>
      <c r="D33" s="48">
        <v>30</v>
      </c>
      <c r="E33" s="48">
        <v>0</v>
      </c>
      <c r="F33" s="49">
        <f t="shared" si="7"/>
        <v>30</v>
      </c>
      <c r="G33" s="48">
        <f t="shared" si="8"/>
        <v>0</v>
      </c>
      <c r="H33" s="49" t="str">
        <f t="shared" si="9"/>
        <v>여석없음</v>
      </c>
      <c r="I33" s="66">
        <v>0</v>
      </c>
      <c r="J33" s="50">
        <v>0</v>
      </c>
      <c r="K33" s="79"/>
      <c r="L33" s="51">
        <v>30</v>
      </c>
      <c r="M33" s="49">
        <f t="shared" si="10"/>
        <v>3</v>
      </c>
      <c r="N33" s="48">
        <v>3</v>
      </c>
      <c r="O33" s="48">
        <v>0</v>
      </c>
      <c r="P33" s="49">
        <f t="shared" si="11"/>
        <v>3</v>
      </c>
      <c r="Q33" s="48">
        <f t="shared" si="12"/>
        <v>0</v>
      </c>
      <c r="R33" s="49" t="str">
        <f t="shared" si="13"/>
        <v>여석없음</v>
      </c>
      <c r="S33" s="68">
        <v>0</v>
      </c>
      <c r="T33" s="50">
        <v>0</v>
      </c>
    </row>
    <row r="34" spans="1:20" x14ac:dyDescent="0.3">
      <c r="A34" s="83">
        <v>2016</v>
      </c>
      <c r="B34" s="74" t="s">
        <v>121</v>
      </c>
      <c r="C34" s="47">
        <v>30</v>
      </c>
      <c r="D34" s="48">
        <v>24</v>
      </c>
      <c r="E34" s="48">
        <v>3</v>
      </c>
      <c r="F34" s="49">
        <f t="shared" si="7"/>
        <v>27</v>
      </c>
      <c r="G34" s="48">
        <f t="shared" si="8"/>
        <v>3</v>
      </c>
      <c r="H34" s="49">
        <f t="shared" si="9"/>
        <v>3</v>
      </c>
      <c r="I34" s="66">
        <v>2</v>
      </c>
      <c r="J34" s="50">
        <v>1</v>
      </c>
      <c r="K34" s="79"/>
      <c r="L34" s="51">
        <v>30</v>
      </c>
      <c r="M34" s="49">
        <f t="shared" si="10"/>
        <v>3</v>
      </c>
      <c r="N34" s="48">
        <v>2</v>
      </c>
      <c r="O34" s="48">
        <v>0</v>
      </c>
      <c r="P34" s="49">
        <f t="shared" si="11"/>
        <v>2</v>
      </c>
      <c r="Q34" s="48">
        <f t="shared" si="12"/>
        <v>1</v>
      </c>
      <c r="R34" s="49">
        <f t="shared" si="13"/>
        <v>1</v>
      </c>
      <c r="S34" s="68">
        <v>1</v>
      </c>
      <c r="T34" s="50">
        <v>0</v>
      </c>
    </row>
    <row r="35" spans="1:20" ht="14.25" thickBot="1" x14ac:dyDescent="0.35">
      <c r="A35" s="84">
        <v>2016</v>
      </c>
      <c r="B35" s="112" t="s">
        <v>139</v>
      </c>
      <c r="C35" s="52">
        <v>30</v>
      </c>
      <c r="D35" s="53">
        <v>27</v>
      </c>
      <c r="E35" s="53">
        <v>3</v>
      </c>
      <c r="F35" s="54">
        <f t="shared" si="7"/>
        <v>30</v>
      </c>
      <c r="G35" s="53">
        <f t="shared" si="8"/>
        <v>0</v>
      </c>
      <c r="H35" s="54" t="str">
        <f t="shared" si="9"/>
        <v>여석없음</v>
      </c>
      <c r="I35" s="77">
        <v>0</v>
      </c>
      <c r="J35" s="55">
        <v>0</v>
      </c>
      <c r="K35" s="113"/>
      <c r="L35" s="56">
        <v>30</v>
      </c>
      <c r="M35" s="54">
        <f t="shared" si="10"/>
        <v>3</v>
      </c>
      <c r="N35" s="53">
        <v>2</v>
      </c>
      <c r="O35" s="53">
        <v>0</v>
      </c>
      <c r="P35" s="54">
        <f t="shared" si="11"/>
        <v>2</v>
      </c>
      <c r="Q35" s="53">
        <f t="shared" si="12"/>
        <v>1</v>
      </c>
      <c r="R35" s="54">
        <f t="shared" si="13"/>
        <v>1</v>
      </c>
      <c r="S35" s="69">
        <v>1</v>
      </c>
      <c r="T35" s="55">
        <v>0</v>
      </c>
    </row>
    <row r="36" spans="1:20" x14ac:dyDescent="0.3">
      <c r="H36" s="28">
        <f>SUM(H22:H35)</f>
        <v>6</v>
      </c>
      <c r="I36" s="28">
        <f>SUM(I22:I35)</f>
        <v>5</v>
      </c>
      <c r="J36" s="28">
        <f>SUM(J22:J35)</f>
        <v>1</v>
      </c>
      <c r="L36" s="44"/>
      <c r="R36" s="28">
        <f>SUM(R22:R35)</f>
        <v>4</v>
      </c>
      <c r="S36" s="28">
        <f>SUM(S22:S35)</f>
        <v>4</v>
      </c>
      <c r="T36" s="28">
        <f>SUM(T22:T35)</f>
        <v>0</v>
      </c>
    </row>
    <row r="37" spans="1:20" x14ac:dyDescent="0.3">
      <c r="A37" s="28" t="s">
        <v>122</v>
      </c>
      <c r="L37" s="44"/>
    </row>
    <row r="38" spans="1:20" x14ac:dyDescent="0.3">
      <c r="A38" s="123" t="s">
        <v>123</v>
      </c>
      <c r="B38" s="123"/>
      <c r="C38" s="123"/>
      <c r="D38" s="123"/>
      <c r="E38" s="123"/>
      <c r="F38" s="123"/>
      <c r="G38" s="123"/>
      <c r="H38" s="123"/>
      <c r="I38" s="123"/>
      <c r="J38" s="123"/>
      <c r="L38" s="44"/>
    </row>
    <row r="39" spans="1:20" x14ac:dyDescent="0.3">
      <c r="A39" s="122" t="s">
        <v>129</v>
      </c>
      <c r="B39" s="123"/>
      <c r="C39" s="123"/>
      <c r="D39" s="123"/>
      <c r="E39" s="123"/>
      <c r="F39" s="123"/>
      <c r="G39" s="123"/>
      <c r="H39" s="123"/>
      <c r="I39" s="123"/>
      <c r="J39" s="123"/>
      <c r="L39" s="44"/>
    </row>
    <row r="40" spans="1:20" x14ac:dyDescent="0.3">
      <c r="A40" s="1" t="s">
        <v>124</v>
      </c>
      <c r="L40" s="44"/>
    </row>
  </sheetData>
  <mergeCells count="7">
    <mergeCell ref="A39:J39"/>
    <mergeCell ref="A1:T1"/>
    <mergeCell ref="A5:A6"/>
    <mergeCell ref="B5:B6"/>
    <mergeCell ref="C5:J5"/>
    <mergeCell ref="L5:T5"/>
    <mergeCell ref="A38:J3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pane ySplit="360" activePane="bottomLeft"/>
      <selection pane="bottomLeft" activeCell="I13" sqref="I13"/>
    </sheetView>
  </sheetViews>
  <sheetFormatPr defaultRowHeight="25.5" customHeight="1" x14ac:dyDescent="0.3"/>
  <cols>
    <col min="1" max="1" width="13" bestFit="1" customWidth="1"/>
    <col min="2" max="2" width="42.25" bestFit="1" customWidth="1"/>
    <col min="3" max="3" width="5.5" bestFit="1" customWidth="1"/>
    <col min="4" max="4" width="7.375" bestFit="1" customWidth="1"/>
    <col min="5" max="5" width="9.625" bestFit="1" customWidth="1"/>
  </cols>
  <sheetData>
    <row r="1" spans="1:9" ht="25.5" customHeight="1" x14ac:dyDescent="0.3">
      <c r="A1" s="146" t="s">
        <v>159</v>
      </c>
      <c r="B1" s="146"/>
      <c r="C1" s="146"/>
      <c r="D1" s="146"/>
      <c r="E1" s="146"/>
      <c r="F1" s="146"/>
      <c r="G1" s="146"/>
      <c r="H1" s="146"/>
      <c r="I1" s="146"/>
    </row>
    <row r="2" spans="1:9" s="4" customFormat="1" ht="25.5" customHeight="1" x14ac:dyDescent="0.3">
      <c r="A2" s="147" t="s">
        <v>68</v>
      </c>
      <c r="B2" s="147" t="s">
        <v>69</v>
      </c>
      <c r="C2" s="147" t="s">
        <v>70</v>
      </c>
      <c r="D2" s="147"/>
      <c r="E2" s="147"/>
      <c r="F2" s="147" t="s">
        <v>160</v>
      </c>
      <c r="G2" s="147"/>
      <c r="H2" s="149" t="s">
        <v>71</v>
      </c>
      <c r="I2" s="151" t="s">
        <v>72</v>
      </c>
    </row>
    <row r="3" spans="1:9" s="4" customFormat="1" ht="50.25" thickBot="1" x14ac:dyDescent="0.35">
      <c r="A3" s="148"/>
      <c r="B3" s="148"/>
      <c r="C3" s="5" t="s">
        <v>73</v>
      </c>
      <c r="D3" s="6" t="s">
        <v>74</v>
      </c>
      <c r="E3" s="7" t="s">
        <v>75</v>
      </c>
      <c r="F3" s="5" t="s">
        <v>76</v>
      </c>
      <c r="G3" s="6" t="s">
        <v>77</v>
      </c>
      <c r="H3" s="150"/>
      <c r="I3" s="150"/>
    </row>
    <row r="4" spans="1:9" ht="25.5" customHeight="1" x14ac:dyDescent="0.3">
      <c r="A4" s="139" t="s">
        <v>78</v>
      </c>
      <c r="B4" s="8" t="s">
        <v>0</v>
      </c>
      <c r="C4" s="8">
        <v>66</v>
      </c>
      <c r="D4" s="132">
        <v>2</v>
      </c>
      <c r="E4" s="8">
        <v>57</v>
      </c>
      <c r="F4" s="9">
        <v>1</v>
      </c>
      <c r="G4" s="9">
        <v>1</v>
      </c>
      <c r="H4" s="8">
        <f>C4+F4</f>
        <v>67</v>
      </c>
      <c r="I4" s="10">
        <v>1</v>
      </c>
    </row>
    <row r="5" spans="1:9" ht="25.5" customHeight="1" x14ac:dyDescent="0.3">
      <c r="A5" s="140"/>
      <c r="B5" s="11" t="s">
        <v>1</v>
      </c>
      <c r="C5" s="11">
        <v>22</v>
      </c>
      <c r="D5" s="134"/>
      <c r="E5" s="11">
        <v>30</v>
      </c>
      <c r="F5" s="12">
        <v>0</v>
      </c>
      <c r="G5" s="12">
        <v>0</v>
      </c>
      <c r="H5" s="11">
        <f t="shared" ref="H5:H12" si="0">C5+F5</f>
        <v>22</v>
      </c>
      <c r="I5" s="13">
        <v>3</v>
      </c>
    </row>
    <row r="6" spans="1:9" ht="25.5" customHeight="1" thickBot="1" x14ac:dyDescent="0.35">
      <c r="A6" s="141"/>
      <c r="B6" s="14" t="s">
        <v>2</v>
      </c>
      <c r="C6" s="14">
        <v>42</v>
      </c>
      <c r="D6" s="133"/>
      <c r="E6" s="14">
        <v>45</v>
      </c>
      <c r="F6" s="15">
        <v>0</v>
      </c>
      <c r="G6" s="15">
        <v>0</v>
      </c>
      <c r="H6" s="14">
        <f t="shared" si="0"/>
        <v>42</v>
      </c>
      <c r="I6" s="16">
        <v>2</v>
      </c>
    </row>
    <row r="7" spans="1:9" ht="25.5" hidden="1" customHeight="1" x14ac:dyDescent="0.3">
      <c r="A7" s="142" t="s">
        <v>79</v>
      </c>
      <c r="B7" s="17" t="s">
        <v>80</v>
      </c>
      <c r="C7" s="18"/>
      <c r="D7" s="135" t="s">
        <v>90</v>
      </c>
      <c r="E7" s="17"/>
      <c r="F7" s="19"/>
      <c r="G7" s="20"/>
      <c r="H7" s="17">
        <f t="shared" si="0"/>
        <v>0</v>
      </c>
      <c r="I7" s="17"/>
    </row>
    <row r="8" spans="1:9" ht="25.5" hidden="1" customHeight="1" thickBot="1" x14ac:dyDescent="0.35">
      <c r="A8" s="143"/>
      <c r="B8" s="21" t="s">
        <v>81</v>
      </c>
      <c r="C8" s="22"/>
      <c r="D8" s="136"/>
      <c r="E8" s="21"/>
      <c r="F8" s="23"/>
      <c r="G8" s="24"/>
      <c r="H8" s="21">
        <f t="shared" si="0"/>
        <v>0</v>
      </c>
      <c r="I8" s="21"/>
    </row>
    <row r="9" spans="1:9" s="34" customFormat="1" ht="25.5" customHeight="1" x14ac:dyDescent="0.3">
      <c r="A9" s="144" t="s">
        <v>104</v>
      </c>
      <c r="B9" s="40" t="s">
        <v>82</v>
      </c>
      <c r="C9" s="36">
        <v>83</v>
      </c>
      <c r="D9" s="137">
        <v>4</v>
      </c>
      <c r="E9" s="32">
        <v>78</v>
      </c>
      <c r="F9" s="37">
        <v>1</v>
      </c>
      <c r="G9" s="33">
        <v>1</v>
      </c>
      <c r="H9" s="32">
        <f>C9+F9</f>
        <v>84</v>
      </c>
      <c r="I9" s="32">
        <v>1</v>
      </c>
    </row>
    <row r="10" spans="1:9" s="34" customFormat="1" ht="25.5" customHeight="1" thickBot="1" x14ac:dyDescent="0.35">
      <c r="A10" s="145"/>
      <c r="B10" s="41" t="s">
        <v>83</v>
      </c>
      <c r="C10" s="22">
        <v>34</v>
      </c>
      <c r="D10" s="138"/>
      <c r="E10" s="38">
        <v>43</v>
      </c>
      <c r="F10" s="25">
        <v>0</v>
      </c>
      <c r="G10" s="39">
        <v>0</v>
      </c>
      <c r="H10" s="38">
        <f t="shared" si="0"/>
        <v>34</v>
      </c>
      <c r="I10" s="35">
        <v>2</v>
      </c>
    </row>
    <row r="11" spans="1:9" ht="25.5" customHeight="1" x14ac:dyDescent="0.3">
      <c r="A11" s="139" t="s">
        <v>84</v>
      </c>
      <c r="B11" s="8" t="s">
        <v>4</v>
      </c>
      <c r="C11" s="8">
        <v>53</v>
      </c>
      <c r="D11" s="132">
        <v>1</v>
      </c>
      <c r="E11" s="8">
        <v>45</v>
      </c>
      <c r="F11" s="9">
        <v>0</v>
      </c>
      <c r="G11" s="9">
        <v>0</v>
      </c>
      <c r="H11" s="8">
        <f t="shared" si="0"/>
        <v>53</v>
      </c>
      <c r="I11" s="10">
        <v>1</v>
      </c>
    </row>
    <row r="12" spans="1:9" ht="25.5" customHeight="1" thickBot="1" x14ac:dyDescent="0.35">
      <c r="A12" s="141"/>
      <c r="B12" s="14" t="s">
        <v>3</v>
      </c>
      <c r="C12" s="14">
        <v>20</v>
      </c>
      <c r="D12" s="133"/>
      <c r="E12" s="14">
        <v>29</v>
      </c>
      <c r="F12" s="15">
        <v>0</v>
      </c>
      <c r="G12" s="15">
        <v>0</v>
      </c>
      <c r="H12" s="14">
        <f t="shared" si="0"/>
        <v>20</v>
      </c>
      <c r="I12" s="16">
        <v>2</v>
      </c>
    </row>
  </sheetData>
  <mergeCells count="15">
    <mergeCell ref="A1:I1"/>
    <mergeCell ref="A2:A3"/>
    <mergeCell ref="B2:B3"/>
    <mergeCell ref="C2:E2"/>
    <mergeCell ref="F2:G2"/>
    <mergeCell ref="H2:H3"/>
    <mergeCell ref="I2:I3"/>
    <mergeCell ref="A4:A6"/>
    <mergeCell ref="A7:A8"/>
    <mergeCell ref="A9:A10"/>
    <mergeCell ref="A11:A12"/>
    <mergeCell ref="D11:D12"/>
    <mergeCell ref="D4:D6"/>
    <mergeCell ref="D7:D8"/>
    <mergeCell ref="D9:D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P23" sqref="P23"/>
    </sheetView>
  </sheetViews>
  <sheetFormatPr defaultRowHeight="16.5" x14ac:dyDescent="0.3"/>
  <cols>
    <col min="1" max="1" width="7.5" customWidth="1"/>
    <col min="2" max="2" width="13.5" customWidth="1"/>
    <col min="3" max="11" width="4.75" bestFit="1" customWidth="1"/>
    <col min="12" max="12" width="6.375" bestFit="1" customWidth="1"/>
    <col min="13" max="14" width="8" bestFit="1" customWidth="1"/>
  </cols>
  <sheetData>
    <row r="1" spans="1:14" ht="20.25" x14ac:dyDescent="0.3">
      <c r="A1" s="124" t="s">
        <v>181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20.25" x14ac:dyDescent="0.3">
      <c r="A2" s="42" t="s">
        <v>180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7.25" thickBot="1" x14ac:dyDescent="0.35">
      <c r="A3" s="156" t="s">
        <v>161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3">
      <c r="A4" s="157" t="s">
        <v>162</v>
      </c>
      <c r="B4" s="158" t="s">
        <v>107</v>
      </c>
      <c r="C4" s="159" t="s">
        <v>163</v>
      </c>
      <c r="D4" s="160" t="s">
        <v>164</v>
      </c>
      <c r="E4" s="161"/>
      <c r="F4" s="161"/>
      <c r="G4" s="162"/>
      <c r="H4" s="160" t="s">
        <v>165</v>
      </c>
      <c r="I4" s="161"/>
      <c r="J4" s="161"/>
      <c r="K4" s="162"/>
      <c r="L4" s="163" t="s">
        <v>166</v>
      </c>
      <c r="M4" s="164" t="s">
        <v>167</v>
      </c>
      <c r="N4" s="165" t="s">
        <v>168</v>
      </c>
    </row>
    <row r="5" spans="1:14" x14ac:dyDescent="0.3">
      <c r="A5" s="166"/>
      <c r="B5" s="167"/>
      <c r="C5" s="168"/>
      <c r="D5" s="114" t="s">
        <v>111</v>
      </c>
      <c r="E5" s="114" t="s">
        <v>112</v>
      </c>
      <c r="F5" s="169" t="s">
        <v>169</v>
      </c>
      <c r="G5" s="114" t="s">
        <v>170</v>
      </c>
      <c r="H5" s="170" t="s">
        <v>171</v>
      </c>
      <c r="I5" s="170" t="s">
        <v>172</v>
      </c>
      <c r="J5" s="171" t="s">
        <v>169</v>
      </c>
      <c r="K5" s="170" t="s">
        <v>170</v>
      </c>
      <c r="L5" s="172"/>
      <c r="M5" s="173"/>
      <c r="N5" s="174"/>
    </row>
    <row r="6" spans="1:14" x14ac:dyDescent="0.3">
      <c r="A6" s="175">
        <v>2013</v>
      </c>
      <c r="B6" s="176" t="s">
        <v>173</v>
      </c>
      <c r="C6" s="177">
        <v>40</v>
      </c>
      <c r="D6" s="99">
        <v>36</v>
      </c>
      <c r="E6" s="99">
        <v>7</v>
      </c>
      <c r="F6" s="169">
        <f t="shared" ref="F6:F8" si="0">SUM(D6:E6)</f>
        <v>43</v>
      </c>
      <c r="G6" s="114">
        <v>0</v>
      </c>
      <c r="H6" s="99">
        <v>9</v>
      </c>
      <c r="I6" s="99">
        <v>1</v>
      </c>
      <c r="J6" s="169">
        <f t="shared" ref="J6:J8" si="1">SUM(H6:I6)</f>
        <v>10</v>
      </c>
      <c r="K6" s="114">
        <v>0</v>
      </c>
      <c r="L6" s="178">
        <f t="shared" ref="L6:L8" si="2">F6+J6</f>
        <v>53</v>
      </c>
      <c r="M6" s="114">
        <f t="shared" ref="M6:M8" si="3">C6-L6</f>
        <v>-13</v>
      </c>
      <c r="N6" s="179" t="str">
        <f t="shared" ref="N6:N8" si="4">IF(M6&gt;=1,M6,"여석없음")</f>
        <v>여석없음</v>
      </c>
    </row>
    <row r="7" spans="1:14" x14ac:dyDescent="0.3">
      <c r="A7" s="175">
        <v>2013</v>
      </c>
      <c r="B7" s="176" t="s">
        <v>174</v>
      </c>
      <c r="C7" s="177">
        <v>40</v>
      </c>
      <c r="D7" s="99">
        <v>33</v>
      </c>
      <c r="E7" s="99">
        <v>3</v>
      </c>
      <c r="F7" s="169">
        <f t="shared" si="0"/>
        <v>36</v>
      </c>
      <c r="G7" s="114">
        <v>5</v>
      </c>
      <c r="H7" s="99">
        <v>7</v>
      </c>
      <c r="I7" s="99">
        <v>0</v>
      </c>
      <c r="J7" s="169">
        <f t="shared" si="1"/>
        <v>7</v>
      </c>
      <c r="K7" s="114">
        <v>0</v>
      </c>
      <c r="L7" s="178">
        <f t="shared" si="2"/>
        <v>43</v>
      </c>
      <c r="M7" s="114">
        <f t="shared" si="3"/>
        <v>-3</v>
      </c>
      <c r="N7" s="179" t="str">
        <f t="shared" si="4"/>
        <v>여석없음</v>
      </c>
    </row>
    <row r="8" spans="1:14" x14ac:dyDescent="0.3">
      <c r="A8" s="175">
        <v>2013</v>
      </c>
      <c r="B8" s="176" t="s">
        <v>175</v>
      </c>
      <c r="C8" s="177">
        <v>80</v>
      </c>
      <c r="D8" s="99">
        <v>69</v>
      </c>
      <c r="E8" s="99">
        <v>10</v>
      </c>
      <c r="F8" s="169">
        <f t="shared" si="0"/>
        <v>79</v>
      </c>
      <c r="G8" s="114">
        <v>0</v>
      </c>
      <c r="H8" s="99">
        <v>9</v>
      </c>
      <c r="I8" s="99">
        <v>1</v>
      </c>
      <c r="J8" s="169">
        <f t="shared" si="1"/>
        <v>10</v>
      </c>
      <c r="K8" s="114">
        <v>0</v>
      </c>
      <c r="L8" s="178">
        <f t="shared" si="2"/>
        <v>89</v>
      </c>
      <c r="M8" s="114">
        <f t="shared" si="3"/>
        <v>-9</v>
      </c>
      <c r="N8" s="179" t="str">
        <f t="shared" si="4"/>
        <v>여석없음</v>
      </c>
    </row>
    <row r="9" spans="1:14" x14ac:dyDescent="0.3">
      <c r="A9" s="175">
        <v>2014</v>
      </c>
      <c r="B9" s="176" t="s">
        <v>173</v>
      </c>
      <c r="C9" s="177">
        <v>40</v>
      </c>
      <c r="D9" s="99">
        <v>29</v>
      </c>
      <c r="E9" s="99">
        <v>12</v>
      </c>
      <c r="F9" s="169">
        <f t="shared" ref="F9:F17" si="5">SUM(D9:E9)</f>
        <v>41</v>
      </c>
      <c r="G9" s="114">
        <v>2</v>
      </c>
      <c r="H9" s="99">
        <v>8</v>
      </c>
      <c r="I9" s="99">
        <v>2</v>
      </c>
      <c r="J9" s="169">
        <f t="shared" ref="J9:J17" si="6">SUM(H9:I9)</f>
        <v>10</v>
      </c>
      <c r="K9" s="114">
        <v>0</v>
      </c>
      <c r="L9" s="178">
        <f t="shared" ref="L9:L17" si="7">F9+J9</f>
        <v>51</v>
      </c>
      <c r="M9" s="114">
        <f t="shared" ref="M9:M17" si="8">C9-L9</f>
        <v>-11</v>
      </c>
      <c r="N9" s="179" t="str">
        <f t="shared" ref="N9:N17" si="9">IF(M9&gt;=1,M9,"여석없음")</f>
        <v>여석없음</v>
      </c>
    </row>
    <row r="10" spans="1:14" x14ac:dyDescent="0.3">
      <c r="A10" s="175">
        <v>2014</v>
      </c>
      <c r="B10" s="176" t="s">
        <v>174</v>
      </c>
      <c r="C10" s="177">
        <v>40</v>
      </c>
      <c r="D10" s="99">
        <v>25</v>
      </c>
      <c r="E10" s="99">
        <v>16</v>
      </c>
      <c r="F10" s="169">
        <f t="shared" si="5"/>
        <v>41</v>
      </c>
      <c r="G10" s="114">
        <v>2</v>
      </c>
      <c r="H10" s="99">
        <v>3</v>
      </c>
      <c r="I10" s="99">
        <v>0</v>
      </c>
      <c r="J10" s="169">
        <f t="shared" si="6"/>
        <v>3</v>
      </c>
      <c r="K10" s="114">
        <v>0</v>
      </c>
      <c r="L10" s="178">
        <f t="shared" si="7"/>
        <v>44</v>
      </c>
      <c r="M10" s="114">
        <f t="shared" si="8"/>
        <v>-4</v>
      </c>
      <c r="N10" s="179" t="str">
        <f t="shared" si="9"/>
        <v>여석없음</v>
      </c>
    </row>
    <row r="11" spans="1:14" x14ac:dyDescent="0.3">
      <c r="A11" s="175">
        <v>2014</v>
      </c>
      <c r="B11" s="176" t="s">
        <v>175</v>
      </c>
      <c r="C11" s="177">
        <v>80</v>
      </c>
      <c r="D11" s="99">
        <v>59</v>
      </c>
      <c r="E11" s="99">
        <v>20</v>
      </c>
      <c r="F11" s="169">
        <f t="shared" si="5"/>
        <v>79</v>
      </c>
      <c r="G11" s="114">
        <v>1</v>
      </c>
      <c r="H11" s="99">
        <v>7</v>
      </c>
      <c r="I11" s="99">
        <v>0</v>
      </c>
      <c r="J11" s="169">
        <f t="shared" si="6"/>
        <v>7</v>
      </c>
      <c r="K11" s="114">
        <v>0</v>
      </c>
      <c r="L11" s="178">
        <f t="shared" si="7"/>
        <v>86</v>
      </c>
      <c r="M11" s="114">
        <f t="shared" si="8"/>
        <v>-6</v>
      </c>
      <c r="N11" s="179" t="str">
        <f t="shared" si="9"/>
        <v>여석없음</v>
      </c>
    </row>
    <row r="12" spans="1:14" x14ac:dyDescent="0.3">
      <c r="A12" s="175">
        <v>2015</v>
      </c>
      <c r="B12" s="176" t="s">
        <v>173</v>
      </c>
      <c r="C12" s="177">
        <v>40</v>
      </c>
      <c r="D12" s="99">
        <v>28</v>
      </c>
      <c r="E12" s="99">
        <v>10</v>
      </c>
      <c r="F12" s="169">
        <f t="shared" ref="F12:F14" si="10">SUM(D12:E12)</f>
        <v>38</v>
      </c>
      <c r="G12" s="114">
        <v>2</v>
      </c>
      <c r="H12" s="99">
        <v>5</v>
      </c>
      <c r="I12" s="99">
        <v>2</v>
      </c>
      <c r="J12" s="169">
        <f t="shared" ref="J12:J14" si="11">SUM(H12:I12)</f>
        <v>7</v>
      </c>
      <c r="K12" s="114">
        <v>0</v>
      </c>
      <c r="L12" s="178">
        <f t="shared" ref="L12:L14" si="12">F12+J12</f>
        <v>45</v>
      </c>
      <c r="M12" s="114">
        <f t="shared" ref="M12:M14" si="13">C12-L12</f>
        <v>-5</v>
      </c>
      <c r="N12" s="179" t="str">
        <f t="shared" ref="N12:N14" si="14">IF(M12&gt;=1,M12,"여석없음")</f>
        <v>여석없음</v>
      </c>
    </row>
    <row r="13" spans="1:14" x14ac:dyDescent="0.3">
      <c r="A13" s="175">
        <v>2015</v>
      </c>
      <c r="B13" s="176" t="s">
        <v>174</v>
      </c>
      <c r="C13" s="177">
        <v>40</v>
      </c>
      <c r="D13" s="99">
        <v>25</v>
      </c>
      <c r="E13" s="99">
        <v>13</v>
      </c>
      <c r="F13" s="169">
        <f t="shared" si="10"/>
        <v>38</v>
      </c>
      <c r="G13" s="114">
        <v>2</v>
      </c>
      <c r="H13" s="99">
        <v>4</v>
      </c>
      <c r="I13" s="99">
        <v>0</v>
      </c>
      <c r="J13" s="169">
        <f t="shared" si="11"/>
        <v>4</v>
      </c>
      <c r="K13" s="114">
        <v>0</v>
      </c>
      <c r="L13" s="178">
        <f t="shared" si="12"/>
        <v>42</v>
      </c>
      <c r="M13" s="114">
        <f t="shared" si="13"/>
        <v>-2</v>
      </c>
      <c r="N13" s="179" t="str">
        <f t="shared" si="14"/>
        <v>여석없음</v>
      </c>
    </row>
    <row r="14" spans="1:14" x14ac:dyDescent="0.3">
      <c r="A14" s="175">
        <v>2015</v>
      </c>
      <c r="B14" s="176" t="s">
        <v>175</v>
      </c>
      <c r="C14" s="177">
        <v>80</v>
      </c>
      <c r="D14" s="99">
        <v>66</v>
      </c>
      <c r="E14" s="99">
        <v>12</v>
      </c>
      <c r="F14" s="169">
        <f t="shared" si="10"/>
        <v>78</v>
      </c>
      <c r="G14" s="114">
        <v>2</v>
      </c>
      <c r="H14" s="99">
        <v>9</v>
      </c>
      <c r="I14" s="99">
        <v>0</v>
      </c>
      <c r="J14" s="169">
        <f t="shared" si="11"/>
        <v>9</v>
      </c>
      <c r="K14" s="114">
        <v>0</v>
      </c>
      <c r="L14" s="178">
        <f t="shared" si="12"/>
        <v>87</v>
      </c>
      <c r="M14" s="114">
        <f t="shared" si="13"/>
        <v>-7</v>
      </c>
      <c r="N14" s="179" t="str">
        <f t="shared" si="14"/>
        <v>여석없음</v>
      </c>
    </row>
    <row r="15" spans="1:14" x14ac:dyDescent="0.3">
      <c r="A15" s="175">
        <v>2016</v>
      </c>
      <c r="B15" s="176" t="s">
        <v>173</v>
      </c>
      <c r="C15" s="177">
        <v>40</v>
      </c>
      <c r="D15" s="99">
        <v>39</v>
      </c>
      <c r="E15" s="99">
        <v>1</v>
      </c>
      <c r="F15" s="169">
        <f t="shared" si="5"/>
        <v>40</v>
      </c>
      <c r="G15" s="114">
        <v>0</v>
      </c>
      <c r="H15" s="99">
        <v>4</v>
      </c>
      <c r="I15" s="99">
        <v>0</v>
      </c>
      <c r="J15" s="169">
        <f t="shared" si="6"/>
        <v>4</v>
      </c>
      <c r="K15" s="114">
        <v>0</v>
      </c>
      <c r="L15" s="178">
        <f t="shared" si="7"/>
        <v>44</v>
      </c>
      <c r="M15" s="114">
        <f t="shared" si="8"/>
        <v>-4</v>
      </c>
      <c r="N15" s="179" t="str">
        <f t="shared" si="9"/>
        <v>여석없음</v>
      </c>
    </row>
    <row r="16" spans="1:14" x14ac:dyDescent="0.3">
      <c r="A16" s="175">
        <v>2016</v>
      </c>
      <c r="B16" s="176" t="s">
        <v>176</v>
      </c>
      <c r="C16" s="177">
        <v>40</v>
      </c>
      <c r="D16" s="99">
        <v>37</v>
      </c>
      <c r="E16" s="99">
        <v>3</v>
      </c>
      <c r="F16" s="169">
        <f t="shared" si="5"/>
        <v>40</v>
      </c>
      <c r="G16" s="114">
        <v>0</v>
      </c>
      <c r="H16" s="99">
        <v>4</v>
      </c>
      <c r="I16" s="99">
        <v>0</v>
      </c>
      <c r="J16" s="169">
        <f t="shared" si="6"/>
        <v>4</v>
      </c>
      <c r="K16" s="114">
        <v>0</v>
      </c>
      <c r="L16" s="178">
        <f t="shared" si="7"/>
        <v>44</v>
      </c>
      <c r="M16" s="114">
        <f t="shared" si="8"/>
        <v>-4</v>
      </c>
      <c r="N16" s="179" t="str">
        <f t="shared" si="9"/>
        <v>여석없음</v>
      </c>
    </row>
    <row r="17" spans="1:14" ht="17.25" thickBot="1" x14ac:dyDescent="0.35">
      <c r="A17" s="180">
        <v>2016</v>
      </c>
      <c r="B17" s="181" t="s">
        <v>177</v>
      </c>
      <c r="C17" s="182">
        <v>84</v>
      </c>
      <c r="D17" s="183">
        <v>78</v>
      </c>
      <c r="E17" s="183">
        <v>3</v>
      </c>
      <c r="F17" s="184">
        <f t="shared" si="5"/>
        <v>81</v>
      </c>
      <c r="G17" s="185">
        <v>2</v>
      </c>
      <c r="H17" s="183">
        <v>9</v>
      </c>
      <c r="I17" s="183">
        <v>0</v>
      </c>
      <c r="J17" s="184">
        <f t="shared" si="6"/>
        <v>9</v>
      </c>
      <c r="K17" s="185">
        <v>0</v>
      </c>
      <c r="L17" s="186">
        <f t="shared" si="7"/>
        <v>90</v>
      </c>
      <c r="M17" s="185">
        <f t="shared" si="8"/>
        <v>-6</v>
      </c>
      <c r="N17" s="187" t="str">
        <f t="shared" si="9"/>
        <v>여석없음</v>
      </c>
    </row>
  </sheetData>
  <mergeCells count="10">
    <mergeCell ref="N4:N5"/>
    <mergeCell ref="A1:N1"/>
    <mergeCell ref="A3:N3"/>
    <mergeCell ref="A4:A5"/>
    <mergeCell ref="B4:B5"/>
    <mergeCell ref="C4:C5"/>
    <mergeCell ref="D4:G4"/>
    <mergeCell ref="H4:K4"/>
    <mergeCell ref="L4:L5"/>
    <mergeCell ref="M4:M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선발인원</vt:lpstr>
      <vt:lpstr>사범대 여석산출</vt:lpstr>
      <vt:lpstr>2016전공배정 지원순위</vt:lpstr>
      <vt:lpstr>.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2015-11-10T02:41:54Z</cp:lastPrinted>
  <dcterms:created xsi:type="dcterms:W3CDTF">2011-11-01T02:18:44Z</dcterms:created>
  <dcterms:modified xsi:type="dcterms:W3CDTF">2016-11-07T07:41:38Z</dcterms:modified>
</cp:coreProperties>
</file>